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714" activeTab="17"/>
  </bookViews>
  <sheets>
    <sheet name="Indice" sheetId="1" r:id="rId1"/>
    <sheet name="I+D" sheetId="2" r:id="rId2"/>
    <sheet name="I+D Prov" sheetId="3" r:id="rId3"/>
    <sheet name="I+D TUC" sheetId="4" r:id="rId4"/>
    <sheet name="Investigadores Prov" sheetId="5" r:id="rId5"/>
    <sheet name="Investigadores Tuc" sheetId="6" r:id="rId6"/>
    <sheet name="CCT Tucuman" sheetId="7" r:id="rId7"/>
    <sheet name="Estudiantes grado UNT" sheetId="8" r:id="rId8"/>
    <sheet name="Estudiantes grado Priv" sheetId="9" r:id="rId9"/>
    <sheet name="Informatica" sheetId="10" r:id="rId10"/>
    <sheet name="Postgrado UNT" sheetId="11" r:id="rId11"/>
    <sheet name="Egresado Postgrado NOA" sheetId="12" r:id="rId12"/>
    <sheet name="Agencia" sheetId="13" r:id="rId13"/>
    <sheet name="FONCYT" sheetId="14" r:id="rId14"/>
    <sheet name="FONTAR" sheetId="15" r:id="rId15"/>
    <sheet name="FONSOFT" sheetId="16" r:id="rId16"/>
    <sheet name="FONARSEC" sheetId="17" r:id="rId17"/>
    <sheet name="COFECYT" sheetId="18" r:id="rId18"/>
  </sheets>
  <externalReferences>
    <externalReference r:id="rId21"/>
    <externalReference r:id="rId22"/>
  </externalReferences>
  <definedNames>
    <definedName name="_pob2007">'[1]Población2007'!$C$2:$E$25</definedName>
    <definedName name="ACwvu.PLA1." hidden="1">'[2]COP FED'!#REF!</definedName>
    <definedName name="ACwvu.PLA2." hidden="1">'[2]COP FED'!$A$1:$N$49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'[2]COP FED'!#REF!</definedName>
    <definedName name="Swvu.PLA1." hidden="1">'[2]COP FED'!#REF!</definedName>
    <definedName name="Swvu.PLA2." hidden="1">'[2]COP FED'!$A$1:$N$49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</definedNames>
  <calcPr fullCalcOnLoad="1"/>
</workbook>
</file>

<file path=xl/sharedStrings.xml><?xml version="1.0" encoding="utf-8"?>
<sst xmlns="http://schemas.openxmlformats.org/spreadsheetml/2006/main" count="761" uniqueCount="265">
  <si>
    <t>Año</t>
  </si>
  <si>
    <t>Tucumán</t>
  </si>
  <si>
    <t>Investigadores 
EJC</t>
  </si>
  <si>
    <t>Becarios de
Investigación EJC</t>
  </si>
  <si>
    <t>Técnicos y Personal de Apoyo</t>
  </si>
  <si>
    <t>Total</t>
  </si>
  <si>
    <t>Cantidad de personas dedicadas a Investigación y Desarrollo, equivalentes a
jornada completa (EJC)</t>
  </si>
  <si>
    <t>1+2</t>
  </si>
  <si>
    <t>Nacional</t>
  </si>
  <si>
    <t>2012-2016</t>
  </si>
  <si>
    <t>Proyectos</t>
  </si>
  <si>
    <t>Monto ANPCYT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</si>
  <si>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</si>
  <si>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</si>
  <si>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</si>
  <si>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</si>
  <si>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</si>
  <si>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</si>
  <si>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</si>
  <si>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</si>
  <si>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</si>
  <si>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</si>
  <si>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</si>
  <si>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</si>
  <si>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</si>
  <si>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</si>
  <si>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</si>
  <si>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</si>
  <si>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</si>
  <si>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</si>
  <si>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</si>
  <si>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</si>
  <si>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</si>
  <si>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</si>
  <si>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BECAS TIC</t>
  </si>
  <si>
    <t>PICT</t>
  </si>
  <si>
    <t>CC</t>
  </si>
  <si>
    <t>PICT START UP</t>
  </si>
  <si>
    <t>PICT Valorización</t>
  </si>
  <si>
    <t>PICT-E</t>
  </si>
  <si>
    <t>PICT-O</t>
  </si>
  <si>
    <t>PID</t>
  </si>
  <si>
    <t>PPL</t>
  </si>
  <si>
    <t>PRH</t>
  </si>
  <si>
    <t>RC</t>
  </si>
  <si>
    <t>PME</t>
  </si>
  <si>
    <t>Total Nacional</t>
  </si>
  <si>
    <t>EMPRETECNO PAEBT</t>
  </si>
  <si>
    <t>FITR</t>
  </si>
  <si>
    <t>FITS</t>
  </si>
  <si>
    <t>FS</t>
  </si>
  <si>
    <t>PRIETEC</t>
  </si>
  <si>
    <t>ANR</t>
  </si>
  <si>
    <t>ANR Capacitación</t>
  </si>
  <si>
    <t>ANR Empresa Joven</t>
  </si>
  <si>
    <t>ANR I+D</t>
  </si>
  <si>
    <t>Becas JPT</t>
  </si>
  <si>
    <t>Crédito Exporta</t>
  </si>
  <si>
    <t>Emprendedores</t>
  </si>
  <si>
    <t>RC TIC</t>
  </si>
  <si>
    <t>-</t>
  </si>
  <si>
    <t>TOTAL</t>
  </si>
  <si>
    <t>Agencia Nacional de Promoción Cientifica y Tecnológica</t>
  </si>
  <si>
    <t>Fondo para la Investigación Científica y Tecnológica (FONCYT): Proyectos y Montos Adjudicados. Nacional y Tucumán</t>
  </si>
  <si>
    <t>Fondo Tecnólogico Argentino  (FONTAR): Proyectos y Montos Adjudicados. Nacional y Tucumán</t>
  </si>
  <si>
    <t>Fondo Argentino Sectorial (FONARSEC): Proyectos y Montos Adjudicados. Nacional y Tucumán</t>
  </si>
  <si>
    <t>INDICADORES DE CIENCIA Y TECNOLOGIA RELEVANTES PARA LA PROVINCIA DE TUCUMÁN</t>
  </si>
  <si>
    <t>Fondo Fiduciario de Promoción de la Industria del Software (FONSOFT). Proyectos y Montos Adjudicados. Nacional y Tucumán</t>
  </si>
  <si>
    <t>Adjudicaciones por provincia.</t>
  </si>
  <si>
    <t>Consejo Federal de Ciencia y Tecnologia (COFECYT). Proyectos con resolución de adjudicación.</t>
  </si>
  <si>
    <t>Gasto de I&amp;D / persona</t>
  </si>
  <si>
    <t>Gastos en Investigación y Desarrollo (GI+D). En miles de pesos. Por provincia</t>
  </si>
  <si>
    <t>CABA</t>
  </si>
  <si>
    <t>Provincia</t>
  </si>
  <si>
    <t>Poblacion 2015</t>
  </si>
  <si>
    <t>Entidades privadas sin fines de lucro</t>
  </si>
  <si>
    <t>PBI a precios corrientes</t>
  </si>
  <si>
    <t>Organismos
públicos</t>
  </si>
  <si>
    <t>Universidad Pública</t>
  </si>
  <si>
    <t>Universidad Privada</t>
  </si>
  <si>
    <t>Empresa</t>
  </si>
  <si>
    <t>I+D Pública</t>
  </si>
  <si>
    <t>I+D Privada</t>
  </si>
  <si>
    <t>I+D</t>
  </si>
  <si>
    <t>Función Ciencia y Tecnica. Presupuesto Nacional</t>
  </si>
  <si>
    <t>En millones de pesos</t>
  </si>
  <si>
    <t>En % PBI</t>
  </si>
  <si>
    <t>PID Clinicos</t>
  </si>
  <si>
    <t>ARSET</t>
  </si>
  <si>
    <t>CAE</t>
  </si>
  <si>
    <t>CENTEC</t>
  </si>
  <si>
    <t>CRE-CO</t>
  </si>
  <si>
    <t>Crédito Fiscal</t>
  </si>
  <si>
    <t>FINSET</t>
  </si>
  <si>
    <t>FITAP</t>
  </si>
  <si>
    <t>FIT-PDP</t>
  </si>
  <si>
    <t>Ley 23877 Art2</t>
  </si>
  <si>
    <t>PITEC</t>
  </si>
  <si>
    <t>RRHH AC</t>
  </si>
  <si>
    <t>Fondo Tecnólogico Argentino  (FONTAR): Proyectos y Montos Adjudicados en pesos. Nacional y Tucumán</t>
  </si>
  <si>
    <t>Total Tucumán</t>
  </si>
  <si>
    <t>FONREBIO</t>
  </si>
  <si>
    <t>2012-2018</t>
  </si>
  <si>
    <t>FONARSEC</t>
  </si>
  <si>
    <t>FONCYT</t>
  </si>
  <si>
    <t>FONSOFT</t>
  </si>
  <si>
    <t>FONTAR</t>
  </si>
  <si>
    <t>Presidencia</t>
  </si>
  <si>
    <t>ASETUR</t>
  </si>
  <si>
    <t>DETEM</t>
  </si>
  <si>
    <t>ESPECIFICOS</t>
  </si>
  <si>
    <t>ESPRO</t>
  </si>
  <si>
    <t>PEBIO-R</t>
  </si>
  <si>
    <t>PFIP</t>
  </si>
  <si>
    <t>RATEC</t>
  </si>
  <si>
    <t>VITEF</t>
  </si>
  <si>
    <t>ANR MINCYT</t>
  </si>
  <si>
    <t xml:space="preserve"> TOTAL ANR MINCYT $</t>
  </si>
  <si>
    <t>Monto de ANR MINCYT. En pesos</t>
  </si>
  <si>
    <t>EST</t>
  </si>
  <si>
    <t>NI</t>
  </si>
  <si>
    <t>RE</t>
  </si>
  <si>
    <t>EGRE</t>
  </si>
  <si>
    <t>Ciencias Aplicadas</t>
  </si>
  <si>
    <t>Ciencias Básicas</t>
  </si>
  <si>
    <t xml:space="preserve">Ciencias Humanas </t>
  </si>
  <si>
    <t>Ciencias Sociales</t>
  </si>
  <si>
    <t>Ciencias de la Salud</t>
  </si>
  <si>
    <t xml:space="preserve">Fuente: Ministerio de Ciencia, Tecnología e Innovación, "INDICADORES DE CIENCIA Y TECNOLOGIA ARGENTINA" - Varios años. </t>
  </si>
  <si>
    <t>DOCTORADO</t>
  </si>
  <si>
    <t>MAESTRIA</t>
  </si>
  <si>
    <t xml:space="preserve">   ESPECIALDAD</t>
  </si>
  <si>
    <t>Ciencias Humanas</t>
  </si>
  <si>
    <t>Doctores</t>
  </si>
  <si>
    <t>Maestrias</t>
  </si>
  <si>
    <t>Especilidad</t>
  </si>
  <si>
    <t>Egresados de títulos de posgrado por tipo de título según Región CPRES y rama de estudio del sector de gestión estatal. Region NOA</t>
  </si>
  <si>
    <t>Estudiantes</t>
  </si>
  <si>
    <t>Egresados</t>
  </si>
  <si>
    <t xml:space="preserve">Estudiantes y egresados de títulos de Posgrado. Universidad Nacional de Tucumán </t>
  </si>
  <si>
    <t>Subtotal</t>
  </si>
  <si>
    <t xml:space="preserve">San Juan </t>
  </si>
  <si>
    <t>Investigadores(**) EJC</t>
  </si>
  <si>
    <t>Técnicos y personal de apoyo</t>
  </si>
  <si>
    <t xml:space="preserve">(*) Las provincias se ubicaron según el orden decreciente de la cantidad total de personas dedicadas a I+D en 2015. (**) Incluye Becarios de investigación.
</t>
  </si>
  <si>
    <t>Nota: para el cálculo de los recursos humanos en I+D a nivel provincial en el sector empresas se consideró la distribución informada de la ejecución de la
inversión en I+D</t>
  </si>
  <si>
    <t xml:space="preserve"> (**) Incluye Becarios de investigación.
</t>
  </si>
  <si>
    <t>2014*</t>
  </si>
  <si>
    <t>2015*</t>
  </si>
  <si>
    <t>Actividades científicas y tecnológicas</t>
  </si>
  <si>
    <t xml:space="preserve">Años </t>
  </si>
  <si>
    <t>Fuente: Ministerio de Educación, Secretaria de Politicas Universitarias, "Anuarios de Estadisticas Universitarias". Varios Años</t>
  </si>
  <si>
    <t>Investigador (personal científico-tecnólogo en I+D): es el profesional que trabaja en la concepción o creación de nuevos conocimientos, productos, procesos, métodos y sistemas y en la gestión de los respectivos proyectos. Incluye a los directores y administradores que desarrollan actividades de planificación y gestión de los aspectos científicos y técnicos del trabajo de los investigadores.</t>
  </si>
  <si>
    <t>Personal técnico en CyT: es la persona cuyo trabajo requiere conocimiento y experiencia de naturaleza técnica en uno o en varios campos del saber. Ejecuta sus tareas bajo la supervisión de un investigador. En general corresponde a asistentes de laboratorio, dibujantes, asistentes de ingenieros, fotógrafos, técnicos
mecánicos y eléctricos, programadores, etc.</t>
  </si>
  <si>
    <t xml:space="preserve">Personal de apoyo en CyT: es la persona que colabora en servicios de apoyo a las actividades CyT tales como personal de oficina, operarios, etc. Esta categoría incluye a gerentes y administradores que se ocupan de problemas financieros, de personal, etc., siempre que sus actividades se relacionen con la CyT. </t>
  </si>
  <si>
    <t>Gasto en Investigación y Desarrollo. Total Argentina. En millones de pesos</t>
  </si>
  <si>
    <t>Total I+D</t>
  </si>
  <si>
    <t>Investigadores cada 1.000 PEA</t>
  </si>
  <si>
    <t>Total de Estudiantes de Posgrado</t>
  </si>
  <si>
    <t>Total de Egresados de Posgrado</t>
  </si>
  <si>
    <t xml:space="preserve">Fuente: a  ANPCYT (2017), “Informe de adjudicaciones por provincia 2016” y resoluciones de ANPCYT
</t>
  </si>
  <si>
    <t xml:space="preserve">Fuente: ANPCYT (2017), “Informe de adjudicaciones por provincia 2016” y resoluciones de ANPCYT
</t>
  </si>
  <si>
    <t>Consejo Federal de Ciencia y Tecnologia (COFECYT). Proyectos con resolución de adjudicación de Provincia de Tucumán</t>
  </si>
  <si>
    <t>EST: Estudiantes de títulos de pregrado y grado</t>
  </si>
  <si>
    <t>NI: Nuevos inscriptos de títulos de pregrado y grado</t>
  </si>
  <si>
    <r>
      <rPr>
        <b/>
        <sz val="11"/>
        <rFont val="Calibri"/>
        <family val="2"/>
      </rPr>
      <t xml:space="preserve">Ciencias Básicas: </t>
    </r>
    <r>
      <rPr>
        <sz val="11"/>
        <rFont val="Calibri"/>
        <family val="2"/>
      </rPr>
      <t>Biología, Física, Matemática, Química</t>
    </r>
  </si>
  <si>
    <r>
      <t>Ciencias Aplicadas:</t>
    </r>
    <r>
      <rPr>
        <sz val="11"/>
        <rFont val="Calibri"/>
        <family val="2"/>
      </rPr>
      <t xml:space="preserve"> Arquitectura y Diseño, Astronomía, Bioquímica y Farmacia, Ciencias Agropecuarias, Ciencias del Suelo, Estadística, Industrias, Informática, Ingeniería, Meteorología, Otras Ciencias Aplicadas</t>
    </r>
  </si>
  <si>
    <r>
      <rPr>
        <b/>
        <sz val="11"/>
        <rFont val="Calibri"/>
        <family val="2"/>
      </rPr>
      <t>Ciencias de la Salud:</t>
    </r>
    <r>
      <rPr>
        <sz val="11"/>
        <rFont val="Calibri"/>
        <family val="2"/>
      </rPr>
      <t xml:space="preserve"> Medicina, Odontología, Paramédicas y Auxiliares de la Medicina, Salud Pública, Sanidad y Veterinaria</t>
    </r>
  </si>
  <si>
    <r>
      <rPr>
        <b/>
        <sz val="11"/>
        <rFont val="Calibri"/>
        <family val="2"/>
      </rPr>
      <t>Ciencias Humanas</t>
    </r>
    <r>
      <rPr>
        <sz val="11"/>
        <rFont val="Calibri"/>
        <family val="2"/>
      </rPr>
      <t>: Arqueología, Artes, Educación, Filosofía, Historia, Letras e Idiomas, Psicología, Teología</t>
    </r>
  </si>
  <si>
    <t>EGRE: Egresados de títulos de pregrado y grado</t>
  </si>
  <si>
    <t>INVESTIGADORES</t>
  </si>
  <si>
    <t>BECARIOS</t>
  </si>
  <si>
    <t>PERSONAL ADMINISTRATIVO</t>
  </si>
  <si>
    <t>PERSONAL DE APOYO</t>
  </si>
  <si>
    <t>Total general</t>
  </si>
  <si>
    <t>Asistente</t>
  </si>
  <si>
    <t>Adjunto</t>
  </si>
  <si>
    <t>Independiente</t>
  </si>
  <si>
    <t>Superior</t>
  </si>
  <si>
    <t>Principal</t>
  </si>
  <si>
    <t>Tecnología</t>
  </si>
  <si>
    <t>Investigadores</t>
  </si>
  <si>
    <t>Fuente: CONCICET Tucumán. (Información a Diciembre de cada año)</t>
  </si>
  <si>
    <t>Unidad Ejecutora</t>
  </si>
  <si>
    <t>INSIBIO</t>
  </si>
  <si>
    <t>ISES</t>
  </si>
  <si>
    <t>PROIMI</t>
  </si>
  <si>
    <t>CERELA</t>
  </si>
  <si>
    <t>UEL</t>
  </si>
  <si>
    <t>INQUINOA</t>
  </si>
  <si>
    <t>INSUGEO</t>
  </si>
  <si>
    <t>IBN</t>
  </si>
  <si>
    <t>IER</t>
  </si>
  <si>
    <t>INVELEC</t>
  </si>
  <si>
    <t>ITA-NOA</t>
  </si>
  <si>
    <t>ILAV</t>
  </si>
  <si>
    <t>INBIONATEC</t>
  </si>
  <si>
    <t>Total INV</t>
  </si>
  <si>
    <t>Doctoral</t>
  </si>
  <si>
    <t>Posdoctoral</t>
  </si>
  <si>
    <t>Total Becarios</t>
  </si>
  <si>
    <t>Becarios</t>
  </si>
  <si>
    <t>UAT</t>
  </si>
  <si>
    <t>Personal de Apoyo - CPA</t>
  </si>
  <si>
    <t>RRHH</t>
  </si>
  <si>
    <t>Agrarias, de la Ingeniería y de Materiales</t>
  </si>
  <si>
    <t>Biológicas y de la Salud</t>
  </si>
  <si>
    <t>Exactas y Naturales</t>
  </si>
  <si>
    <t>Sociales y Humanidades</t>
  </si>
  <si>
    <t>Por area de conocimiento. Año 2016</t>
  </si>
  <si>
    <t>RRHH por Unidad Ejecutora. Año 2016</t>
  </si>
  <si>
    <t>Sigla</t>
  </si>
  <si>
    <t>Dependepcia</t>
  </si>
  <si>
    <t>CONICET-UNT</t>
  </si>
  <si>
    <t>CONICET</t>
  </si>
  <si>
    <t>CONICET - Fundación Miguel Lillo</t>
  </si>
  <si>
    <t>Fundación Miguel Lillo – CONICET</t>
  </si>
  <si>
    <t>Unidad Ejecutora Lillo</t>
  </si>
  <si>
    <t>CONICET - UNT</t>
  </si>
  <si>
    <t>EEAOC - CONICET</t>
  </si>
  <si>
    <t>CONICET-UNSE</t>
  </si>
  <si>
    <t>Instituto Superior De Investigaciones Biológicas</t>
  </si>
  <si>
    <t>Instituto Superior De Estudios Sociales</t>
  </si>
  <si>
    <t>Planta Piloto De Procesos Microbiológicos Industriales</t>
  </si>
  <si>
    <t>Centro De Referencia De Lactobacilos</t>
  </si>
  <si>
    <t>Instituto De Química Del Noroeste Argentino</t>
  </si>
  <si>
    <t>Instituto Superior De Correlación Geológica</t>
  </si>
  <si>
    <t>Instituto De Biodiversidad Neotropical</t>
  </si>
  <si>
    <t>Instituto De Ecología Regional</t>
  </si>
  <si>
    <t>Instituto De Investigaciones Sobre El Lenguaje Y La Cultura</t>
  </si>
  <si>
    <t>Instituto De Tecnología Agroindustrial Del Noroeste Argentino</t>
  </si>
  <si>
    <t>Instituto De Ambiente Luz Y Visión</t>
  </si>
  <si>
    <t>Instituto De Bionanotecnología Del Noa</t>
  </si>
  <si>
    <t>Unidad De Administración Territorial</t>
  </si>
  <si>
    <r>
      <rPr>
        <b/>
        <sz val="11"/>
        <rFont val="Calibri"/>
        <family val="2"/>
      </rPr>
      <t xml:space="preserve">Ciencias Sociales: </t>
    </r>
    <r>
      <rPr>
        <sz val="11"/>
        <rFont val="Calibri"/>
        <family val="2"/>
      </rPr>
      <t>Ciencias de la Información y de la Comunicación, Ciencias Políticas, Relaciones Internacionales y Diplomacia, Demografía y Geografía, Derecho, Economía y Administración, Otras Ciencias Sociales, Relaciones Institucionales y Humanas, Sociología, Antropología y Servicio Social</t>
    </r>
  </si>
  <si>
    <t>Disciplina</t>
  </si>
  <si>
    <t>Titulo</t>
  </si>
  <si>
    <t>RE: Resinscipciones</t>
  </si>
  <si>
    <t>Población Econónimicamente Activa</t>
  </si>
  <si>
    <t xml:space="preserve">Fuente: Ministerio de Ciencia, Tecnología e Innovación, "INDICADORES DE CIENCIA Y TECNOLOGIA ARGENTINA" - Varios años. 
</t>
  </si>
  <si>
    <t>Para Población Económicamente Activa: INDEC</t>
  </si>
  <si>
    <t>Nuevos Inscriptos</t>
  </si>
  <si>
    <t>Reinscriptos</t>
  </si>
  <si>
    <t>Proyectos y montos adjudicados por Fondo y por provincia entre 2012 y 2016</t>
  </si>
  <si>
    <t>Estudiantes, Nuevos Inscriptos y Egresados de títulos de pregrado y grado por ramas. Universidad Nacional de Tucumán</t>
  </si>
  <si>
    <t>Gasto en Investigación y Desarrollo. Total Argentina.</t>
  </si>
  <si>
    <t>Gastos en Investigación y Desarrollo (GI+D). Por provincia</t>
  </si>
  <si>
    <t>Gastos en Actividades Científicas y Tecnológicas e Investigación y Desarrollo (I+D). En Tucumán</t>
  </si>
  <si>
    <t>Gastos en Actividades Científicas y Tecnológicas e Investigación y Desarrollo (I+D). En Tucumán. 2002-2015</t>
  </si>
  <si>
    <t>Personas dedicadas a investigación y desarrollo en equivalente a jornada completa (ejc) según función, por provincia. Año 2014 y 2015.</t>
  </si>
  <si>
    <t>Personas dedicadas a investigación y desarrollo en equivalente a jornada completa (ejc) según función. Nacional y Tucumán.</t>
  </si>
  <si>
    <t>Norte Santo Tomás de Aquino</t>
  </si>
  <si>
    <t>San Pablo - T</t>
  </si>
  <si>
    <t>Estudiantes, Nuevos Inscriptos, Reinscriptos y Egresados en Informática y Sistemas</t>
  </si>
  <si>
    <t>Universidad Nacional de Tucumán</t>
  </si>
  <si>
    <t>Universidad del Norte Tomás de Aquino</t>
  </si>
  <si>
    <t xml:space="preserve">Estudiantes de títulos de pregrado y grado. Universidades Privadas de Tucumán </t>
  </si>
  <si>
    <t>* En los años 2014 y 2015 en número de Investigadores no incluye al sector empresas.</t>
  </si>
  <si>
    <t>Monto adjudicado de ANR MINCYT por año de resolución de adjudicación. En pesos</t>
  </si>
  <si>
    <t>Proyecto por año de resolución de adjudicación de fondos. Por proyecto</t>
  </si>
  <si>
    <t>RRHH en CCT CONICET Tucuman en 2017 y 2016</t>
  </si>
  <si>
    <t>RRHH en CCT CONICET Tucumán en 2017 y 2016</t>
  </si>
  <si>
    <r>
      <rPr>
        <b/>
        <sz val="11"/>
        <color indexed="8"/>
        <rFont val="Calibri"/>
        <family val="2"/>
      </rPr>
      <t xml:space="preserve">Becario de Investigación: </t>
    </r>
    <r>
      <rPr>
        <sz val="11"/>
        <color theme="1"/>
        <rFont val="Calibri"/>
        <family val="2"/>
      </rPr>
      <t>es el profesional que realiza actividades de I+D bajo la dirección de un Investigador, con la finalidad de formarse y que por ello recibe un estipendio.</t>
    </r>
  </si>
  <si>
    <r>
      <rPr>
        <b/>
        <sz val="9.35"/>
        <color indexed="8"/>
        <rFont val="Calibri"/>
        <family val="2"/>
      </rPr>
      <t xml:space="preserve">Investigación y Desarrollo (I+D): </t>
    </r>
    <r>
      <rPr>
        <sz val="11"/>
        <color theme="1"/>
        <rFont val="Calibri"/>
        <family val="2"/>
      </rPr>
      <t>se entiende como el conjunto de trabajos creativos llevados a cabo en forma sistemática para incrementar el volumen de conocimientos, incluido el conocimiento del hombre, la cultura y la sociedad, y el uso de éstos para derivar nuevas aplicaciones. De esta manera, la I+D comprende investigación básica, investigación aplicada y desarrollo experimental.</t>
    </r>
  </si>
  <si>
    <r>
      <rPr>
        <b/>
        <sz val="9.35"/>
        <rFont val="Calibri"/>
        <family val="2"/>
      </rPr>
      <t xml:space="preserve">Actividades Científicas y Tecnológicas (ACyT): </t>
    </r>
    <r>
      <rPr>
        <sz val="11"/>
        <rFont val="Calibri"/>
        <family val="2"/>
      </rPr>
      <t>son aquellas actividades sistemáticas que están estrechamente relacionadas con la generación, el  perfeccionamiento y la aplicación de los conocimientos científicos y tecnológicos. Comprende tanto la Investigación y Desarrollo (I+D) como otras actividades tales como la formación de recursos humanos en CyT, la difusión de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</si>
</sst>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€]\ * #,##0.00_ ;_ [$€]\ * \-#,##0.00_ ;_ [$€]\ * &quot;-&quot;??_ ;_ @_ "/>
    <numFmt numFmtId="165" formatCode="_ * #,##0.00_ ;_ * \-#,##0.00_ ;_ * &quot;-&quot;??_ ;_ @_ "/>
    <numFmt numFmtId="166" formatCode="#,##0.0"/>
    <numFmt numFmtId="167" formatCode="0.000%"/>
    <numFmt numFmtId="168" formatCode="General_)"/>
    <numFmt numFmtId="169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.35"/>
      <color indexed="8"/>
      <name val="Calibri"/>
      <family val="2"/>
    </font>
    <font>
      <b/>
      <sz val="9.3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16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" fillId="33" borderId="0" xfId="62" applyFont="1" applyFill="1">
      <alignment/>
      <protection/>
    </xf>
    <xf numFmtId="0" fontId="4" fillId="33" borderId="0" xfId="62" applyFont="1" applyFill="1" applyAlignment="1">
      <alignment horizontal="center"/>
      <protection/>
    </xf>
    <xf numFmtId="3" fontId="4" fillId="33" borderId="0" xfId="62" applyNumberFormat="1" applyFont="1" applyFill="1">
      <alignment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33" borderId="0" xfId="62" applyFont="1" applyFill="1" applyBorder="1">
      <alignment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4" fillId="33" borderId="10" xfId="64" applyNumberFormat="1" applyFont="1" applyFill="1" applyBorder="1" applyAlignment="1">
      <alignment horizontal="right"/>
      <protection/>
    </xf>
    <xf numFmtId="3" fontId="4" fillId="33" borderId="10" xfId="63" applyNumberFormat="1" applyFont="1" applyFill="1" applyBorder="1" applyAlignment="1">
      <alignment horizontal="right"/>
      <protection/>
    </xf>
    <xf numFmtId="3" fontId="4" fillId="33" borderId="10" xfId="65" applyNumberFormat="1" applyFont="1" applyFill="1" applyBorder="1" applyAlignment="1">
      <alignment horizontal="right"/>
      <protection/>
    </xf>
    <xf numFmtId="3" fontId="4" fillId="33" borderId="10" xfId="68" applyNumberFormat="1" applyFont="1" applyFill="1" applyBorder="1" applyAlignment="1">
      <alignment horizontal="right"/>
      <protection/>
    </xf>
    <xf numFmtId="3" fontId="4" fillId="33" borderId="10" xfId="69" applyNumberFormat="1" applyFont="1" applyFill="1" applyBorder="1" applyAlignment="1">
      <alignment horizontal="right"/>
      <protection/>
    </xf>
    <xf numFmtId="3" fontId="4" fillId="33" borderId="10" xfId="66" applyNumberFormat="1" applyFont="1" applyFill="1" applyBorder="1" applyAlignment="1">
      <alignment horizontal="right"/>
      <protection/>
    </xf>
    <xf numFmtId="3" fontId="4" fillId="33" borderId="10" xfId="67" applyNumberFormat="1" applyFont="1" applyFill="1" applyBorder="1" applyAlignment="1">
      <alignment horizontal="right"/>
      <protection/>
    </xf>
    <xf numFmtId="3" fontId="4" fillId="33" borderId="10" xfId="70" applyNumberFormat="1" applyFont="1" applyFill="1" applyBorder="1" applyAlignment="1">
      <alignment horizontal="right"/>
      <protection/>
    </xf>
    <xf numFmtId="3" fontId="4" fillId="33" borderId="10" xfId="71" applyNumberFormat="1" applyFont="1" applyFill="1" applyBorder="1" applyAlignment="1">
      <alignment horizontal="right"/>
      <protection/>
    </xf>
    <xf numFmtId="3" fontId="4" fillId="33" borderId="10" xfId="72" applyNumberFormat="1" applyFont="1" applyFill="1" applyBorder="1" applyAlignment="1">
      <alignment horizontal="right"/>
      <protection/>
    </xf>
    <xf numFmtId="3" fontId="4" fillId="33" borderId="10" xfId="73" applyNumberFormat="1" applyFont="1" applyFill="1" applyBorder="1" applyAlignment="1">
      <alignment horizontal="right"/>
      <protection/>
    </xf>
    <xf numFmtId="3" fontId="4" fillId="33" borderId="10" xfId="74" applyNumberFormat="1" applyFont="1" applyFill="1" applyBorder="1" applyAlignment="1">
      <alignment horizontal="right"/>
      <protection/>
    </xf>
    <xf numFmtId="3" fontId="4" fillId="33" borderId="10" xfId="75" applyNumberFormat="1" applyFont="1" applyFill="1" applyBorder="1" applyAlignment="1">
      <alignment horizontal="right"/>
      <protection/>
    </xf>
    <xf numFmtId="3" fontId="4" fillId="33" borderId="10" xfId="76" applyNumberFormat="1" applyFont="1" applyFill="1" applyBorder="1" applyAlignment="1">
      <alignment horizontal="right"/>
      <protection/>
    </xf>
    <xf numFmtId="3" fontId="4" fillId="33" borderId="10" xfId="77" applyNumberFormat="1" applyFont="1" applyFill="1" applyBorder="1" applyAlignment="1">
      <alignment horizontal="right"/>
      <protection/>
    </xf>
    <xf numFmtId="3" fontId="4" fillId="33" borderId="10" xfId="78" applyNumberFormat="1" applyFont="1" applyFill="1" applyBorder="1" applyAlignment="1">
      <alignment horizontal="right"/>
      <protection/>
    </xf>
    <xf numFmtId="3" fontId="4" fillId="33" borderId="10" xfId="79" applyNumberFormat="1" applyFont="1" applyFill="1" applyBorder="1" applyAlignment="1">
      <alignment horizontal="right"/>
      <protection/>
    </xf>
    <xf numFmtId="3" fontId="4" fillId="33" borderId="10" xfId="80" applyNumberFormat="1" applyFont="1" applyFill="1" applyBorder="1" applyAlignment="1">
      <alignment horizontal="right"/>
      <protection/>
    </xf>
    <xf numFmtId="3" fontId="4" fillId="33" borderId="10" xfId="81" applyNumberFormat="1" applyFont="1" applyFill="1" applyBorder="1" applyAlignment="1">
      <alignment horizontal="right"/>
      <protection/>
    </xf>
    <xf numFmtId="3" fontId="4" fillId="33" borderId="10" xfId="82" applyNumberFormat="1" applyFont="1" applyFill="1" applyBorder="1" applyAlignment="1">
      <alignment horizontal="right"/>
      <protection/>
    </xf>
    <xf numFmtId="3" fontId="4" fillId="33" borderId="10" xfId="83" applyNumberFormat="1" applyFont="1" applyFill="1" applyBorder="1" applyAlignment="1">
      <alignment horizontal="right"/>
      <protection/>
    </xf>
    <xf numFmtId="3" fontId="4" fillId="33" borderId="10" xfId="84" applyNumberFormat="1" applyFont="1" applyFill="1" applyBorder="1" applyAlignment="1">
      <alignment horizontal="right"/>
      <protection/>
    </xf>
    <xf numFmtId="3" fontId="4" fillId="33" borderId="10" xfId="86" applyNumberFormat="1" applyFont="1" applyFill="1" applyBorder="1" applyAlignment="1">
      <alignment horizontal="right"/>
      <protection/>
    </xf>
    <xf numFmtId="3" fontId="4" fillId="33" borderId="10" xfId="85" applyNumberFormat="1" applyFont="1" applyFill="1" applyBorder="1" applyAlignment="1">
      <alignment horizontal="right"/>
      <protection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35" borderId="10" xfId="33" applyNumberFormat="1" applyFont="1" applyFill="1" applyBorder="1" applyAlignment="1">
      <alignment horizontal="center"/>
    </xf>
    <xf numFmtId="3" fontId="1" fillId="36" borderId="10" xfId="33" applyNumberFormat="1" applyFont="1" applyFill="1" applyBorder="1" applyAlignment="1">
      <alignment horizontal="center"/>
    </xf>
    <xf numFmtId="3" fontId="4" fillId="35" borderId="10" xfId="33" applyNumberFormat="1" applyFont="1" applyFill="1" applyBorder="1" applyAlignment="1">
      <alignment horizontal="center"/>
    </xf>
    <xf numFmtId="3" fontId="4" fillId="36" borderId="10" xfId="3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0" xfId="94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10" fontId="45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37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3" fontId="4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45" fillId="38" borderId="10" xfId="0" applyFont="1" applyFill="1" applyBorder="1" applyAlignment="1">
      <alignment/>
    </xf>
    <xf numFmtId="0" fontId="45" fillId="38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wrapText="1" indent="1"/>
    </xf>
    <xf numFmtId="0" fontId="0" fillId="0" borderId="10" xfId="0" applyNumberFormat="1" applyFont="1" applyBorder="1" applyAlignment="1">
      <alignment/>
    </xf>
    <xf numFmtId="0" fontId="45" fillId="38" borderId="10" xfId="0" applyFont="1" applyFill="1" applyBorder="1" applyAlignment="1">
      <alignment horizontal="left"/>
    </xf>
    <xf numFmtId="0" fontId="45" fillId="38" borderId="10" xfId="0" applyNumberFormat="1" applyFont="1" applyFill="1" applyBorder="1" applyAlignment="1">
      <alignment/>
    </xf>
    <xf numFmtId="3" fontId="45" fillId="38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45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5" fillId="36" borderId="10" xfId="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0" fontId="4" fillId="33" borderId="0" xfId="62" applyNumberFormat="1" applyFont="1" applyFill="1" applyBorder="1">
      <alignment/>
      <protection/>
    </xf>
    <xf numFmtId="0" fontId="4" fillId="33" borderId="10" xfId="62" applyFont="1" applyFill="1" applyBorder="1" applyAlignment="1">
      <alignment horizontal="center"/>
      <protection/>
    </xf>
    <xf numFmtId="3" fontId="4" fillId="33" borderId="10" xfId="62" applyNumberFormat="1" applyFont="1" applyFill="1" applyBorder="1" applyAlignment="1">
      <alignment horizontal="right"/>
      <protection/>
    </xf>
    <xf numFmtId="3" fontId="4" fillId="33" borderId="10" xfId="62" applyNumberFormat="1" applyFont="1" applyFill="1" applyBorder="1">
      <alignment/>
      <protection/>
    </xf>
    <xf numFmtId="0" fontId="46" fillId="0" borderId="0" xfId="0" applyFont="1" applyAlignment="1">
      <alignment/>
    </xf>
    <xf numFmtId="0" fontId="45" fillId="34" borderId="10" xfId="0" applyFont="1" applyFill="1" applyBorder="1" applyAlignment="1">
      <alignment horizontal="center" wrapText="1"/>
    </xf>
    <xf numFmtId="0" fontId="4" fillId="33" borderId="10" xfId="62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4" fillId="33" borderId="10" xfId="62" applyNumberFormat="1" applyFont="1" applyFill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34" borderId="12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45" fillId="34" borderId="1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35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3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5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indent="1"/>
    </xf>
    <xf numFmtId="0" fontId="45" fillId="36" borderId="10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0" fontId="4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4" fillId="0" borderId="0" xfId="90" applyFont="1" applyBorder="1">
      <alignment/>
      <protection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right" vertical="center"/>
    </xf>
    <xf numFmtId="3" fontId="4" fillId="35" borderId="10" xfId="92" applyNumberFormat="1" applyFont="1" applyFill="1" applyBorder="1" applyAlignment="1">
      <alignment horizontal="right" vertical="center" wrapText="1"/>
      <protection/>
    </xf>
    <xf numFmtId="3" fontId="4" fillId="35" borderId="10" xfId="91" applyNumberFormat="1" applyFont="1" applyFill="1" applyBorder="1" applyAlignment="1">
      <alignment horizontal="right"/>
    </xf>
    <xf numFmtId="3" fontId="4" fillId="35" borderId="10" xfId="91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/>
    </xf>
    <xf numFmtId="169" fontId="0" fillId="0" borderId="0" xfId="0" applyNumberFormat="1" applyAlignment="1">
      <alignment/>
    </xf>
    <xf numFmtId="10" fontId="36" fillId="0" borderId="0" xfId="54" applyNumberFormat="1" applyBorder="1" applyAlignment="1" applyProtection="1">
      <alignment/>
      <protection/>
    </xf>
    <xf numFmtId="0" fontId="36" fillId="0" borderId="0" xfId="54" applyBorder="1" applyAlignment="1" applyProtection="1">
      <alignment/>
      <protection/>
    </xf>
    <xf numFmtId="0" fontId="36" fillId="0" borderId="0" xfId="54" applyFill="1" applyBorder="1" applyAlignment="1" applyProtection="1">
      <alignment horizontal="left" vertical="center"/>
      <protection/>
    </xf>
    <xf numFmtId="0" fontId="36" fillId="0" borderId="0" xfId="54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5" fillId="36" borderId="11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3" fontId="45" fillId="36" borderId="10" xfId="0" applyNumberFormat="1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7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/>
    </xf>
    <xf numFmtId="0" fontId="45" fillId="34" borderId="10" xfId="0" applyNumberFormat="1" applyFont="1" applyFill="1" applyBorder="1" applyAlignment="1">
      <alignment horizontal="center" vertical="center"/>
    </xf>
    <xf numFmtId="0" fontId="45" fillId="37" borderId="14" xfId="0" applyNumberFormat="1" applyFont="1" applyFill="1" applyBorder="1" applyAlignment="1">
      <alignment horizontal="center"/>
    </xf>
    <xf numFmtId="0" fontId="45" fillId="37" borderId="16" xfId="0" applyNumberFormat="1" applyFont="1" applyFill="1" applyBorder="1" applyAlignment="1">
      <alignment horizontal="center"/>
    </xf>
    <xf numFmtId="0" fontId="45" fillId="37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33" borderId="0" xfId="62" applyFont="1" applyFill="1" applyAlignment="1">
      <alignment horizontal="left" wrapText="1"/>
      <protection/>
    </xf>
    <xf numFmtId="10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Neutral" xfId="61"/>
    <cellStyle name="Normal 2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0" xfId="69"/>
    <cellStyle name="Normal 2 21" xfId="70"/>
    <cellStyle name="Normal 2 22" xfId="71"/>
    <cellStyle name="Normal 2 23" xfId="72"/>
    <cellStyle name="Normal 2 24" xfId="73"/>
    <cellStyle name="Normal 2 25" xfId="74"/>
    <cellStyle name="Normal 2 26" xfId="75"/>
    <cellStyle name="Normal 2 27" xfId="76"/>
    <cellStyle name="Normal 2 28" xfId="77"/>
    <cellStyle name="Normal 2 29" xfId="78"/>
    <cellStyle name="Normal 2 30" xfId="79"/>
    <cellStyle name="Normal 2 31" xfId="80"/>
    <cellStyle name="Normal 2 32" xfId="81"/>
    <cellStyle name="Normal 2 33" xfId="82"/>
    <cellStyle name="Normal 2 34" xfId="83"/>
    <cellStyle name="Normal 2 35" xfId="84"/>
    <cellStyle name="Normal 2 36" xfId="85"/>
    <cellStyle name="Normal 2 37" xfId="86"/>
    <cellStyle name="Normal 3" xfId="87"/>
    <cellStyle name="Normal 3 2" xfId="88"/>
    <cellStyle name="Normal 3 3" xfId="89"/>
    <cellStyle name="Normal_1999" xfId="90"/>
    <cellStyle name="Normal_Cuadros C2 -2008" xfId="91"/>
    <cellStyle name="Normal_Hoja2" xfId="92"/>
    <cellStyle name="Notas" xfId="93"/>
    <cellStyle name="Percent" xfId="94"/>
    <cellStyle name="Porcentual 2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609600</xdr:colOff>
      <xdr:row>2</xdr:row>
      <xdr:rowOff>66675</xdr:rowOff>
    </xdr:to>
    <xdr:pic>
      <xdr:nvPicPr>
        <xdr:cNvPr id="1" name="Picture 1" descr="http://sidetec.tucuman.gob.ar/wp-content/themes/tic/images/Logo_sidet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857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SENOR~1\CONFIG~1\Temp\EmpleadosP&#250;blicosyPoblaci&#243;n_04-06y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con.gov.ar/DNCFP/Recursos/Proyrena/Anual/2002/Alt4_Proy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dos (2)"/>
      <sheetName val="NOA"/>
      <sheetName val="CENTRO Y METROPOLITANA"/>
      <sheetName val="NEA"/>
      <sheetName val="NUEVO CUYO"/>
      <sheetName val="PATAGONIA"/>
      <sheetName val="total nacional  (vale2)"/>
      <sheetName val="total nacional "/>
      <sheetName val="Todos"/>
      <sheetName val="CálculoTotalEmplPub2004"/>
      <sheetName val="CálculoTotalEmplPub2006"/>
      <sheetName val="CálculoTotalEmplPub2007"/>
      <sheetName val="EmplPúblicos(c1000hab)2004"/>
      <sheetName val="Población2004"/>
      <sheetName val="EmplPúblicos(c1000hab)2006"/>
      <sheetName val="Población2006"/>
      <sheetName val="EmplPúblicos(c1000hab)2007"/>
      <sheetName val="Población2007"/>
    </sheetNames>
    <sheetDataSet>
      <sheetData sheetId="17">
        <row r="2">
          <cell r="C2" t="str">
            <v>Buenos Aires</v>
          </cell>
          <cell r="D2">
            <v>2007</v>
          </cell>
          <cell r="E2">
            <v>14917940</v>
          </cell>
        </row>
        <row r="3">
          <cell r="C3" t="str">
            <v>Catamarca</v>
          </cell>
          <cell r="D3">
            <v>2007</v>
          </cell>
          <cell r="E3">
            <v>380612</v>
          </cell>
        </row>
        <row r="4">
          <cell r="C4" t="str">
            <v>Chaco</v>
          </cell>
          <cell r="D4">
            <v>2007</v>
          </cell>
          <cell r="E4">
            <v>1042881</v>
          </cell>
        </row>
        <row r="5">
          <cell r="C5" t="str">
            <v>Chubut</v>
          </cell>
          <cell r="D5">
            <v>2007</v>
          </cell>
          <cell r="E5">
            <v>455607</v>
          </cell>
        </row>
        <row r="6">
          <cell r="C6" t="str">
            <v>Ciudad Autónoma de Buenos Aires</v>
          </cell>
          <cell r="D6">
            <v>2007</v>
          </cell>
          <cell r="E6">
            <v>3034161</v>
          </cell>
        </row>
        <row r="7">
          <cell r="C7" t="str">
            <v>Córdoba</v>
          </cell>
          <cell r="D7">
            <v>2007</v>
          </cell>
          <cell r="E7">
            <v>3311280</v>
          </cell>
        </row>
        <row r="8">
          <cell r="C8" t="str">
            <v>Corrientes</v>
          </cell>
          <cell r="D8">
            <v>2007</v>
          </cell>
          <cell r="E8">
            <v>1002416</v>
          </cell>
        </row>
        <row r="9">
          <cell r="C9" t="str">
            <v>Entre Ríos</v>
          </cell>
          <cell r="D9">
            <v>2007</v>
          </cell>
          <cell r="E9">
            <v>1242547</v>
          </cell>
        </row>
        <row r="10">
          <cell r="C10" t="str">
            <v>Formosa</v>
          </cell>
          <cell r="D10">
            <v>2007</v>
          </cell>
          <cell r="E10">
            <v>532238</v>
          </cell>
        </row>
        <row r="11">
          <cell r="C11" t="str">
            <v>Jujuy</v>
          </cell>
          <cell r="D11">
            <v>2007</v>
          </cell>
          <cell r="E11">
            <v>670766</v>
          </cell>
        </row>
        <row r="12">
          <cell r="C12" t="str">
            <v>La Pampa</v>
          </cell>
          <cell r="D12">
            <v>2007</v>
          </cell>
          <cell r="E12">
            <v>329576</v>
          </cell>
        </row>
        <row r="13">
          <cell r="C13" t="str">
            <v>La Rioja</v>
          </cell>
          <cell r="D13">
            <v>2007</v>
          </cell>
          <cell r="E13">
            <v>334235</v>
          </cell>
        </row>
        <row r="14">
          <cell r="C14" t="str">
            <v>Mendoza</v>
          </cell>
          <cell r="D14">
            <v>2007</v>
          </cell>
          <cell r="E14">
            <v>1711416</v>
          </cell>
        </row>
        <row r="15">
          <cell r="C15" t="str">
            <v>Misiones</v>
          </cell>
          <cell r="D15">
            <v>2007</v>
          </cell>
          <cell r="E15">
            <v>1061590</v>
          </cell>
        </row>
        <row r="16">
          <cell r="C16" t="str">
            <v>Neuquén</v>
          </cell>
          <cell r="D16">
            <v>2007</v>
          </cell>
          <cell r="E16">
            <v>538952</v>
          </cell>
        </row>
        <row r="17">
          <cell r="C17" t="str">
            <v>Río Negro</v>
          </cell>
          <cell r="D17">
            <v>2007</v>
          </cell>
          <cell r="E17">
            <v>594189</v>
          </cell>
        </row>
        <row r="18">
          <cell r="C18" t="str">
            <v>Salta</v>
          </cell>
          <cell r="D18">
            <v>2007</v>
          </cell>
          <cell r="E18">
            <v>1202753</v>
          </cell>
        </row>
        <row r="19">
          <cell r="C19" t="str">
            <v>San Juan</v>
          </cell>
          <cell r="D19">
            <v>2007</v>
          </cell>
          <cell r="E19">
            <v>685883</v>
          </cell>
        </row>
        <row r="20">
          <cell r="C20" t="str">
            <v>San Luis</v>
          </cell>
          <cell r="D20">
            <v>2007</v>
          </cell>
          <cell r="E20">
            <v>428025</v>
          </cell>
        </row>
        <row r="21">
          <cell r="C21" t="str">
            <v>Santa Cruz</v>
          </cell>
          <cell r="D21">
            <v>2007</v>
          </cell>
          <cell r="E21">
            <v>221871</v>
          </cell>
        </row>
        <row r="22">
          <cell r="C22" t="str">
            <v>Santa Fe</v>
          </cell>
          <cell r="D22">
            <v>2007</v>
          </cell>
          <cell r="E22">
            <v>3220818</v>
          </cell>
        </row>
        <row r="23">
          <cell r="C23" t="str">
            <v>Santiago del Estero</v>
          </cell>
          <cell r="D23">
            <v>2007</v>
          </cell>
          <cell r="E23">
            <v>856739</v>
          </cell>
        </row>
        <row r="24">
          <cell r="C24" t="str">
            <v>Tierra del Fuego</v>
          </cell>
          <cell r="D24">
            <v>2007</v>
          </cell>
          <cell r="E24">
            <v>122531</v>
          </cell>
        </row>
        <row r="25">
          <cell r="C25" t="str">
            <v>Tucumán</v>
          </cell>
          <cell r="D25">
            <v>2007</v>
          </cell>
          <cell r="E25">
            <v>1457357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5"/>
  <sheetViews>
    <sheetView showGridLines="0" zoomScalePageLayoutView="0" workbookViewId="0" topLeftCell="A1">
      <selection activeCell="C33" sqref="C33"/>
    </sheetView>
  </sheetViews>
  <sheetFormatPr defaultColWidth="11.421875" defaultRowHeight="15"/>
  <sheetData>
    <row r="4" ht="15">
      <c r="A4" s="11" t="s">
        <v>66</v>
      </c>
    </row>
    <row r="6" ht="15">
      <c r="B6" s="154" t="s">
        <v>245</v>
      </c>
    </row>
    <row r="7" ht="15">
      <c r="B7" s="155" t="s">
        <v>246</v>
      </c>
    </row>
    <row r="8" ht="15">
      <c r="B8" s="156" t="s">
        <v>248</v>
      </c>
    </row>
    <row r="9" ht="15">
      <c r="B9" s="155" t="s">
        <v>249</v>
      </c>
    </row>
    <row r="10" ht="15">
      <c r="B10" s="155" t="s">
        <v>250</v>
      </c>
    </row>
    <row r="11" ht="15">
      <c r="B11" s="155" t="s">
        <v>260</v>
      </c>
    </row>
    <row r="12" ht="15">
      <c r="B12" s="155" t="s">
        <v>244</v>
      </c>
    </row>
    <row r="13" ht="15">
      <c r="B13" s="155" t="s">
        <v>256</v>
      </c>
    </row>
    <row r="14" ht="15">
      <c r="B14" s="155" t="s">
        <v>253</v>
      </c>
    </row>
    <row r="15" ht="15">
      <c r="B15" s="155" t="s">
        <v>139</v>
      </c>
    </row>
    <row r="16" ht="15">
      <c r="B16" s="157" t="s">
        <v>136</v>
      </c>
    </row>
    <row r="17" ht="15">
      <c r="B17" s="139" t="s">
        <v>62</v>
      </c>
    </row>
    <row r="18" spans="2:3" ht="15">
      <c r="B18" s="139"/>
      <c r="C18" s="157" t="s">
        <v>68</v>
      </c>
    </row>
    <row r="19" spans="2:3" ht="15">
      <c r="B19" s="139"/>
      <c r="C19" s="157" t="s">
        <v>63</v>
      </c>
    </row>
    <row r="20" spans="2:3" ht="15">
      <c r="B20" s="139"/>
      <c r="C20" s="157" t="s">
        <v>64</v>
      </c>
    </row>
    <row r="21" spans="2:3" ht="15">
      <c r="B21" s="139"/>
      <c r="C21" s="157" t="s">
        <v>67</v>
      </c>
    </row>
    <row r="22" spans="2:3" ht="15">
      <c r="B22" s="139"/>
      <c r="C22" s="157" t="s">
        <v>65</v>
      </c>
    </row>
    <row r="23" ht="15">
      <c r="B23" s="155" t="s">
        <v>69</v>
      </c>
    </row>
    <row r="24" ht="15">
      <c r="B24" s="140"/>
    </row>
    <row r="25" ht="15">
      <c r="B25" s="139"/>
    </row>
  </sheetData>
  <sheetProtection/>
  <hyperlinks>
    <hyperlink ref="B6" location="'I+D'!A1" display="Gasto en Investigación y Desarrollo. Total Argentina."/>
    <hyperlink ref="B7" location="'I+D Prov'!A1" display="Gastos en Investigación y Desarrollo (GI+D). Por provincia"/>
    <hyperlink ref="B8" location="'I+D TUC'!A1" display="Gastos en Actividades Científicas y Tecnológicas e Investigación y Desarrollo (I+D). En Tucumán. 2002-2015"/>
    <hyperlink ref="B9" location="'Investigadores Prov'!A1" display="Personas dedicadas a investigación y desarrollo en equivalente a jornada completa (ejc) según función, por provincia. Año 2014 y 2015."/>
    <hyperlink ref="B10" location="'Investigadores Tuc'!A1" display="Personas dedicadas a investigación y desarrollo en equivalente a jornada completa (ejc) según función. Nacional y Tucumán."/>
    <hyperlink ref="B11" location="'CCT Tucuman'!A1" display="RRHH en CCT CONICET Tucuman en 2017 y 2016"/>
    <hyperlink ref="B12" location="'Estudiantes grado UNT'!A1" display="Estudiantes, Nuevos Inscriptos y Egresados de títulos de pregrado y grado por ramas. Universidad Nacional de Tucumán"/>
    <hyperlink ref="B13" location="'Estudiantes grado Priv'!A1" display="Estudiantes de títulos de pregrado y grado. Universidades Privadas de Tucumán "/>
    <hyperlink ref="B14" location="Informatica!A1" display="Estudiantes, Nuevos Inscriptos, Reinscriptos y Egresados en Informática y Sistemas"/>
    <hyperlink ref="B15" location="'Postgrado UNT'!A1" display="Estudiantes y egresados de títulos de Posgrado. Universidad Nacional de Tucumán "/>
    <hyperlink ref="B16" location="'Egresado Postgrado NOA'!A1" display="Egresados de títulos de posgrado por tipo de título según Región CPRES y rama de estudio del sector de gestión estatal. Region NOA"/>
    <hyperlink ref="C18" location="Agencia!A1" display="Adjudicaciones por provincia."/>
    <hyperlink ref="C19" location="FONTAR!A1" display="Fondo para la Investigación Científica y Tecnológica (FONCYT): Proyectos y Montos Adjudicados. Nacional y Tucumán"/>
    <hyperlink ref="C20" location="FONSOFT!A1" display="Fondo Tecnólogico Argentino  (FONTAR): Proyectos y Montos Adjudicados. Nacional y Tucumán"/>
    <hyperlink ref="C21" location="FONARSEC!A1" display="Fondo Fiduciario de Promoción de la Industria del Software (FONSOFT). Proyectos y Montos Adjudicados. Nacional y Tucumán"/>
    <hyperlink ref="C22" location="FONARSEC!A1" display="Fondo Argentino Sectorial (FONARSEC): Proyectos y Montos Adjudicados. Nacional y Tucumán"/>
    <hyperlink ref="B23" location="COFECYT!A1" display="Consejo Federal de Ciencia y Tecnologia (COFECYT). Proyectos con resolución de adjudicación."/>
  </hyperlink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5" zoomScaleNormal="85" zoomScalePageLayoutView="0" workbookViewId="0" topLeftCell="A1">
      <selection activeCell="D23" sqref="D23"/>
    </sheetView>
  </sheetViews>
  <sheetFormatPr defaultColWidth="11.421875" defaultRowHeight="15"/>
  <cols>
    <col min="4" max="4" width="12.00390625" style="0" customWidth="1"/>
  </cols>
  <sheetData>
    <row r="1" ht="15">
      <c r="A1" s="11" t="s">
        <v>253</v>
      </c>
    </row>
    <row r="3" spans="1:9" ht="15">
      <c r="A3" s="141"/>
      <c r="B3" s="164" t="s">
        <v>254</v>
      </c>
      <c r="C3" s="164"/>
      <c r="D3" s="164"/>
      <c r="E3" s="164"/>
      <c r="F3" s="164" t="s">
        <v>255</v>
      </c>
      <c r="G3" s="164"/>
      <c r="H3" s="164"/>
      <c r="I3" s="164"/>
    </row>
    <row r="4" spans="1:9" ht="30">
      <c r="A4" s="142"/>
      <c r="B4" s="143" t="s">
        <v>137</v>
      </c>
      <c r="C4" s="143" t="s">
        <v>241</v>
      </c>
      <c r="D4" s="143" t="s">
        <v>242</v>
      </c>
      <c r="E4" s="143" t="s">
        <v>138</v>
      </c>
      <c r="F4" s="143" t="s">
        <v>137</v>
      </c>
      <c r="G4" s="143" t="s">
        <v>241</v>
      </c>
      <c r="H4" s="143" t="s">
        <v>242</v>
      </c>
      <c r="I4" s="143" t="s">
        <v>138</v>
      </c>
    </row>
    <row r="5" spans="1:9" ht="15">
      <c r="A5" s="144">
        <v>2001</v>
      </c>
      <c r="B5" s="19">
        <v>1203</v>
      </c>
      <c r="C5" s="17">
        <v>680</v>
      </c>
      <c r="D5" s="17"/>
      <c r="E5" s="17">
        <v>28</v>
      </c>
      <c r="F5" s="17">
        <v>189</v>
      </c>
      <c r="G5" s="17">
        <v>53</v>
      </c>
      <c r="H5" s="17"/>
      <c r="I5" s="17">
        <v>26</v>
      </c>
    </row>
    <row r="6" spans="1:9" ht="15">
      <c r="A6" s="144">
        <v>2002</v>
      </c>
      <c r="B6" s="19">
        <v>1236</v>
      </c>
      <c r="C6" s="17">
        <v>893</v>
      </c>
      <c r="D6" s="17"/>
      <c r="E6" s="17">
        <v>30</v>
      </c>
      <c r="F6" s="17">
        <v>156</v>
      </c>
      <c r="G6" s="17">
        <v>35</v>
      </c>
      <c r="H6" s="17"/>
      <c r="I6" s="17">
        <v>17</v>
      </c>
    </row>
    <row r="7" spans="1:9" ht="15">
      <c r="A7" s="144">
        <v>2003</v>
      </c>
      <c r="B7" s="19">
        <v>1314</v>
      </c>
      <c r="C7" s="17">
        <v>366</v>
      </c>
      <c r="D7" s="17"/>
      <c r="E7" s="17">
        <v>31</v>
      </c>
      <c r="F7" s="17">
        <v>165</v>
      </c>
      <c r="G7" s="17">
        <v>39</v>
      </c>
      <c r="H7" s="17"/>
      <c r="I7" s="17">
        <v>25</v>
      </c>
    </row>
    <row r="8" spans="1:9" ht="15">
      <c r="A8" s="144">
        <v>2004</v>
      </c>
      <c r="B8" s="19">
        <v>1505</v>
      </c>
      <c r="C8" s="17">
        <v>601</v>
      </c>
      <c r="D8" s="17"/>
      <c r="E8" s="17">
        <v>37</v>
      </c>
      <c r="F8" s="17">
        <v>179</v>
      </c>
      <c r="G8" s="17">
        <v>56</v>
      </c>
      <c r="H8" s="17"/>
      <c r="I8" s="17">
        <v>21</v>
      </c>
    </row>
    <row r="9" spans="1:9" ht="15">
      <c r="A9" s="144">
        <v>2005</v>
      </c>
      <c r="B9" s="19">
        <v>1514</v>
      </c>
      <c r="C9" s="17">
        <v>276</v>
      </c>
      <c r="D9" s="17"/>
      <c r="E9" s="17"/>
      <c r="F9" s="17">
        <v>166</v>
      </c>
      <c r="G9" s="17">
        <v>42</v>
      </c>
      <c r="H9" s="17"/>
      <c r="I9" s="17"/>
    </row>
    <row r="10" spans="1:9" ht="15">
      <c r="A10" s="144">
        <v>2006</v>
      </c>
      <c r="B10" s="17"/>
      <c r="C10" s="17"/>
      <c r="D10" s="17"/>
      <c r="E10" s="17">
        <v>19</v>
      </c>
      <c r="F10" s="17"/>
      <c r="G10" s="17"/>
      <c r="H10" s="17"/>
      <c r="I10" s="17">
        <v>11</v>
      </c>
    </row>
    <row r="11" spans="1:9" ht="15">
      <c r="A11" s="144">
        <v>2007</v>
      </c>
      <c r="B11" s="17">
        <v>992</v>
      </c>
      <c r="C11" s="17">
        <v>164</v>
      </c>
      <c r="D11" s="17">
        <v>828</v>
      </c>
      <c r="E11" s="17">
        <v>23</v>
      </c>
      <c r="F11" s="17">
        <v>157</v>
      </c>
      <c r="G11" s="17">
        <v>36</v>
      </c>
      <c r="H11" s="17">
        <v>121</v>
      </c>
      <c r="I11" s="17">
        <v>21</v>
      </c>
    </row>
    <row r="12" spans="1:9" ht="15">
      <c r="A12" s="144">
        <v>2008</v>
      </c>
      <c r="B12" s="17">
        <v>932</v>
      </c>
      <c r="C12" s="17">
        <v>171</v>
      </c>
      <c r="D12" s="17">
        <v>761</v>
      </c>
      <c r="E12" s="17">
        <v>32</v>
      </c>
      <c r="F12" s="17">
        <v>143</v>
      </c>
      <c r="G12" s="17">
        <v>30</v>
      </c>
      <c r="H12" s="17">
        <v>113</v>
      </c>
      <c r="I12" s="17">
        <v>18</v>
      </c>
    </row>
    <row r="13" spans="1:9" ht="15">
      <c r="A13" s="144">
        <v>2009</v>
      </c>
      <c r="B13" s="17">
        <v>879</v>
      </c>
      <c r="C13" s="17">
        <v>157</v>
      </c>
      <c r="D13" s="17">
        <v>722</v>
      </c>
      <c r="E13" s="17">
        <v>24</v>
      </c>
      <c r="F13" s="17">
        <v>129</v>
      </c>
      <c r="G13" s="17">
        <v>28</v>
      </c>
      <c r="H13" s="17">
        <v>101</v>
      </c>
      <c r="I13" s="17">
        <v>11</v>
      </c>
    </row>
    <row r="14" spans="1:9" ht="15">
      <c r="A14" s="144">
        <v>2010</v>
      </c>
      <c r="B14" s="19">
        <v>1164</v>
      </c>
      <c r="C14" s="17">
        <v>455</v>
      </c>
      <c r="D14" s="17">
        <v>709</v>
      </c>
      <c r="E14" s="17">
        <v>25</v>
      </c>
      <c r="F14" s="17">
        <v>118</v>
      </c>
      <c r="G14" s="17">
        <v>26</v>
      </c>
      <c r="H14" s="17">
        <v>92</v>
      </c>
      <c r="I14" s="17">
        <v>18</v>
      </c>
    </row>
    <row r="15" spans="1:9" ht="15">
      <c r="A15" s="144">
        <v>2011</v>
      </c>
      <c r="B15" s="17">
        <v>713</v>
      </c>
      <c r="C15" s="17">
        <v>105</v>
      </c>
      <c r="D15" s="17">
        <v>614</v>
      </c>
      <c r="E15" s="17">
        <v>30</v>
      </c>
      <c r="F15" s="17">
        <v>100</v>
      </c>
      <c r="G15" s="17">
        <v>24</v>
      </c>
      <c r="H15" s="17">
        <v>76</v>
      </c>
      <c r="I15" s="17">
        <v>12</v>
      </c>
    </row>
    <row r="16" spans="1:9" ht="15">
      <c r="A16" s="144">
        <v>2012</v>
      </c>
      <c r="B16" s="17">
        <v>757</v>
      </c>
      <c r="C16" s="17">
        <v>120</v>
      </c>
      <c r="D16" s="17">
        <v>637</v>
      </c>
      <c r="E16" s="17">
        <v>31</v>
      </c>
      <c r="F16" s="17">
        <v>101</v>
      </c>
      <c r="G16" s="17">
        <v>26</v>
      </c>
      <c r="H16" s="17">
        <v>75</v>
      </c>
      <c r="I16" s="17">
        <v>9</v>
      </c>
    </row>
    <row r="17" spans="1:9" ht="15">
      <c r="A17" s="144">
        <v>2013</v>
      </c>
      <c r="B17" s="17">
        <v>763</v>
      </c>
      <c r="C17" s="17">
        <v>133</v>
      </c>
      <c r="D17" s="17">
        <v>630</v>
      </c>
      <c r="E17" s="17">
        <v>32</v>
      </c>
      <c r="F17" s="17"/>
      <c r="G17" s="17"/>
      <c r="H17" s="17"/>
      <c r="I17" s="17"/>
    </row>
    <row r="18" spans="1:9" ht="15">
      <c r="A18" s="144">
        <v>2014</v>
      </c>
      <c r="B18" s="145">
        <v>1276</v>
      </c>
      <c r="C18" s="145">
        <v>681</v>
      </c>
      <c r="D18" s="145">
        <v>595</v>
      </c>
      <c r="E18" s="145">
        <v>17</v>
      </c>
      <c r="F18" s="111">
        <v>78</v>
      </c>
      <c r="G18" s="111">
        <v>17</v>
      </c>
      <c r="H18" s="111">
        <v>61</v>
      </c>
      <c r="I18" s="111" t="s">
        <v>60</v>
      </c>
    </row>
    <row r="19" spans="1:9" ht="15">
      <c r="A19" s="144">
        <v>2015</v>
      </c>
      <c r="B19" s="17">
        <v>769</v>
      </c>
      <c r="C19" s="17">
        <v>134</v>
      </c>
      <c r="D19" s="17">
        <v>635</v>
      </c>
      <c r="E19" s="17">
        <v>20</v>
      </c>
      <c r="F19" s="17">
        <v>78</v>
      </c>
      <c r="G19" s="17">
        <v>25</v>
      </c>
      <c r="H19" s="17">
        <v>53</v>
      </c>
      <c r="I19" s="17">
        <v>6</v>
      </c>
    </row>
    <row r="22" ht="15">
      <c r="A22" s="84" t="s">
        <v>163</v>
      </c>
    </row>
    <row r="23" ht="15">
      <c r="A23" s="84" t="s">
        <v>164</v>
      </c>
    </row>
    <row r="24" ht="15">
      <c r="A24" s="84" t="s">
        <v>237</v>
      </c>
    </row>
    <row r="25" ht="15">
      <c r="A25" s="84" t="s">
        <v>169</v>
      </c>
    </row>
    <row r="27" ht="15">
      <c r="A27" s="123" t="s">
        <v>151</v>
      </c>
    </row>
  </sheetData>
  <sheetProtection/>
  <mergeCells count="2"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57421875" style="0" customWidth="1"/>
    <col min="2" max="2" width="14.140625" style="0" bestFit="1" customWidth="1"/>
    <col min="3" max="5" width="14.140625" style="0" customWidth="1"/>
    <col min="6" max="7" width="15.00390625" style="0" customWidth="1"/>
    <col min="8" max="8" width="14.8515625" style="0" customWidth="1"/>
    <col min="9" max="9" width="13.00390625" style="0" customWidth="1"/>
    <col min="10" max="10" width="14.00390625" style="0" customWidth="1"/>
    <col min="14" max="14" width="11.28125" style="0" customWidth="1"/>
    <col min="15" max="15" width="12.7109375" style="0" customWidth="1"/>
    <col min="16" max="16" width="15.28125" style="0" customWidth="1"/>
    <col min="18" max="18" width="11.7109375" style="0" customWidth="1"/>
    <col min="19" max="19" width="14.28125" style="0" customWidth="1"/>
  </cols>
  <sheetData>
    <row r="1" ht="15" customHeight="1">
      <c r="A1" s="88" t="s">
        <v>139</v>
      </c>
    </row>
    <row r="2" ht="15">
      <c r="A2" s="87"/>
    </row>
    <row r="3" spans="1:9" ht="15">
      <c r="A3" s="184" t="s">
        <v>0</v>
      </c>
      <c r="B3" s="183" t="s">
        <v>129</v>
      </c>
      <c r="C3" s="183"/>
      <c r="D3" s="183" t="s">
        <v>130</v>
      </c>
      <c r="E3" s="183"/>
      <c r="F3" s="183" t="s">
        <v>131</v>
      </c>
      <c r="G3" s="183"/>
      <c r="H3" s="181" t="s">
        <v>158</v>
      </c>
      <c r="I3" s="181" t="s">
        <v>159</v>
      </c>
    </row>
    <row r="4" spans="1:9" ht="27" customHeight="1">
      <c r="A4" s="185"/>
      <c r="B4" s="90" t="s">
        <v>137</v>
      </c>
      <c r="C4" s="90" t="s">
        <v>138</v>
      </c>
      <c r="D4" s="90" t="s">
        <v>137</v>
      </c>
      <c r="E4" s="90" t="s">
        <v>138</v>
      </c>
      <c r="F4" s="90" t="s">
        <v>137</v>
      </c>
      <c r="G4" s="90" t="s">
        <v>138</v>
      </c>
      <c r="H4" s="182"/>
      <c r="I4" s="182"/>
    </row>
    <row r="5" spans="1:9" ht="15">
      <c r="A5" s="16">
        <v>2006</v>
      </c>
      <c r="B5" s="6">
        <v>615</v>
      </c>
      <c r="C5" s="58">
        <v>0</v>
      </c>
      <c r="D5" s="6">
        <v>1063</v>
      </c>
      <c r="E5" s="15">
        <v>10</v>
      </c>
      <c r="F5" s="6">
        <v>492</v>
      </c>
      <c r="G5" s="58">
        <v>0</v>
      </c>
      <c r="H5" s="6">
        <v>2170</v>
      </c>
      <c r="I5" s="6">
        <v>10</v>
      </c>
    </row>
    <row r="6" spans="1:9" ht="15">
      <c r="A6" s="16">
        <v>2007</v>
      </c>
      <c r="B6" s="6">
        <v>820</v>
      </c>
      <c r="C6" s="6">
        <v>22</v>
      </c>
      <c r="D6" s="6">
        <v>1228</v>
      </c>
      <c r="E6" s="58">
        <v>58</v>
      </c>
      <c r="F6" s="6">
        <v>1498</v>
      </c>
      <c r="G6" s="58">
        <v>229</v>
      </c>
      <c r="H6" s="6">
        <v>3546</v>
      </c>
      <c r="I6" s="6">
        <v>309</v>
      </c>
    </row>
    <row r="7" spans="1:9" ht="15">
      <c r="A7" s="16">
        <v>2008</v>
      </c>
      <c r="B7" s="6">
        <v>1068</v>
      </c>
      <c r="C7" s="6">
        <v>20</v>
      </c>
      <c r="D7" s="6">
        <v>1509</v>
      </c>
      <c r="E7" s="6">
        <v>25</v>
      </c>
      <c r="F7" s="6">
        <v>2381</v>
      </c>
      <c r="G7" s="6">
        <v>603</v>
      </c>
      <c r="H7" s="6">
        <v>4958</v>
      </c>
      <c r="I7" s="6">
        <v>648</v>
      </c>
    </row>
    <row r="8" spans="1:9" ht="15">
      <c r="A8" s="16">
        <v>2009</v>
      </c>
      <c r="B8" s="6">
        <v>1187</v>
      </c>
      <c r="C8" s="6">
        <v>40</v>
      </c>
      <c r="D8" s="6">
        <v>1702</v>
      </c>
      <c r="E8" s="58">
        <v>32</v>
      </c>
      <c r="F8" s="6">
        <v>2338</v>
      </c>
      <c r="G8" s="58">
        <v>137</v>
      </c>
      <c r="H8" s="6">
        <v>5227</v>
      </c>
      <c r="I8" s="6">
        <v>209</v>
      </c>
    </row>
    <row r="9" spans="1:9" s="84" customFormat="1" ht="15">
      <c r="A9" s="89">
        <v>2010</v>
      </c>
      <c r="B9" s="85">
        <v>829</v>
      </c>
      <c r="C9" s="85">
        <v>58</v>
      </c>
      <c r="D9" s="85">
        <v>1472</v>
      </c>
      <c r="E9" s="86">
        <v>33</v>
      </c>
      <c r="F9" s="85">
        <v>1900</v>
      </c>
      <c r="G9" s="86">
        <v>456</v>
      </c>
      <c r="H9" s="85">
        <v>4201</v>
      </c>
      <c r="I9" s="85">
        <v>547</v>
      </c>
    </row>
    <row r="10" spans="1:9" s="84" customFormat="1" ht="15">
      <c r="A10" s="89">
        <v>2011</v>
      </c>
      <c r="B10" s="85">
        <v>777</v>
      </c>
      <c r="C10" s="85">
        <v>54</v>
      </c>
      <c r="D10" s="85">
        <v>1196</v>
      </c>
      <c r="E10" s="85">
        <v>23</v>
      </c>
      <c r="F10" s="85">
        <v>1934</v>
      </c>
      <c r="G10" s="85">
        <v>78</v>
      </c>
      <c r="H10" s="85">
        <v>3907</v>
      </c>
      <c r="I10" s="85">
        <v>155</v>
      </c>
    </row>
    <row r="11" spans="1:9" ht="15">
      <c r="A11" s="16">
        <v>2012</v>
      </c>
      <c r="B11" s="6">
        <v>730</v>
      </c>
      <c r="C11" s="6">
        <v>65</v>
      </c>
      <c r="D11" s="6">
        <v>1070</v>
      </c>
      <c r="E11" s="6">
        <v>31</v>
      </c>
      <c r="F11" s="6">
        <v>1957</v>
      </c>
      <c r="G11" s="6">
        <v>175</v>
      </c>
      <c r="H11" s="6">
        <v>3757</v>
      </c>
      <c r="I11" s="6">
        <v>271</v>
      </c>
    </row>
    <row r="12" spans="1:9" ht="15">
      <c r="A12" s="16">
        <v>2013</v>
      </c>
      <c r="B12" s="6">
        <v>722</v>
      </c>
      <c r="C12" s="58">
        <v>80</v>
      </c>
      <c r="D12" s="6">
        <v>1756</v>
      </c>
      <c r="E12" s="15">
        <v>22</v>
      </c>
      <c r="F12" s="6">
        <v>1955</v>
      </c>
      <c r="G12" s="58">
        <v>334</v>
      </c>
      <c r="H12" s="6">
        <v>4433</v>
      </c>
      <c r="I12" s="6">
        <v>436</v>
      </c>
    </row>
    <row r="13" spans="1:9" ht="15">
      <c r="A13" s="16">
        <v>2014</v>
      </c>
      <c r="B13" s="6">
        <v>905</v>
      </c>
      <c r="C13" s="58">
        <v>63</v>
      </c>
      <c r="D13" s="6">
        <v>1576</v>
      </c>
      <c r="E13" s="15">
        <v>27</v>
      </c>
      <c r="F13" s="6">
        <v>1343</v>
      </c>
      <c r="G13" s="58">
        <v>349</v>
      </c>
      <c r="H13" s="6">
        <v>3824</v>
      </c>
      <c r="I13" s="6">
        <v>439</v>
      </c>
    </row>
    <row r="14" spans="1:9" ht="15">
      <c r="A14" s="16">
        <v>2015</v>
      </c>
      <c r="B14" s="6">
        <v>775</v>
      </c>
      <c r="C14" s="6">
        <v>74</v>
      </c>
      <c r="D14" s="6">
        <v>1096</v>
      </c>
      <c r="E14" s="6">
        <v>96</v>
      </c>
      <c r="F14" s="6">
        <v>1935</v>
      </c>
      <c r="G14" s="6">
        <v>325</v>
      </c>
      <c r="H14" s="6">
        <v>3806</v>
      </c>
      <c r="I14" s="6">
        <v>495</v>
      </c>
    </row>
    <row r="16" ht="15">
      <c r="A16" s="99" t="s">
        <v>151</v>
      </c>
    </row>
  </sheetData>
  <sheetProtection/>
  <mergeCells count="6">
    <mergeCell ref="I3:I4"/>
    <mergeCell ref="B3:C3"/>
    <mergeCell ref="F3:G3"/>
    <mergeCell ref="D3:E3"/>
    <mergeCell ref="A3:A4"/>
    <mergeCell ref="H3:H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19.28125" style="0" bestFit="1" customWidth="1"/>
    <col min="3" max="8" width="11.28125" style="0" customWidth="1"/>
  </cols>
  <sheetData>
    <row r="1" ht="15">
      <c r="A1" s="11" t="s">
        <v>136</v>
      </c>
    </row>
    <row r="3" spans="1:8" ht="15">
      <c r="A3" s="135" t="s">
        <v>236</v>
      </c>
      <c r="B3" s="135" t="s">
        <v>235</v>
      </c>
      <c r="C3" s="91">
        <v>2010</v>
      </c>
      <c r="D3" s="91">
        <v>2011</v>
      </c>
      <c r="E3" s="91">
        <v>2012</v>
      </c>
      <c r="F3" s="91">
        <v>2013</v>
      </c>
      <c r="G3" s="91">
        <v>2014</v>
      </c>
      <c r="H3" s="91">
        <v>2015</v>
      </c>
    </row>
    <row r="4" spans="1:8" ht="15">
      <c r="A4" s="186" t="s">
        <v>5</v>
      </c>
      <c r="B4" s="63" t="s">
        <v>5</v>
      </c>
      <c r="C4" s="17">
        <v>632</v>
      </c>
      <c r="D4" s="17">
        <v>330</v>
      </c>
      <c r="E4" s="17">
        <v>458</v>
      </c>
      <c r="F4" s="17">
        <v>542</v>
      </c>
      <c r="G4" s="19">
        <f>SUM(G5:G9)</f>
        <v>606</v>
      </c>
      <c r="H4" s="19">
        <f>SUM(H5:H9)</f>
        <v>655</v>
      </c>
    </row>
    <row r="5" spans="1:8" ht="15">
      <c r="A5" s="187"/>
      <c r="B5" s="134" t="s">
        <v>123</v>
      </c>
      <c r="C5" s="17">
        <v>49</v>
      </c>
      <c r="D5" s="17">
        <v>62</v>
      </c>
      <c r="E5" s="17">
        <v>45</v>
      </c>
      <c r="F5" s="17">
        <v>98</v>
      </c>
      <c r="G5" s="111">
        <v>97</v>
      </c>
      <c r="H5" s="17">
        <v>92</v>
      </c>
    </row>
    <row r="6" spans="1:8" ht="15">
      <c r="A6" s="187"/>
      <c r="B6" s="134" t="s">
        <v>124</v>
      </c>
      <c r="C6" s="17">
        <v>54</v>
      </c>
      <c r="D6" s="17">
        <v>53</v>
      </c>
      <c r="E6" s="17">
        <v>62</v>
      </c>
      <c r="F6" s="17">
        <v>75</v>
      </c>
      <c r="G6" s="111">
        <v>81</v>
      </c>
      <c r="H6" s="17">
        <v>54</v>
      </c>
    </row>
    <row r="7" spans="1:8" ht="15">
      <c r="A7" s="187"/>
      <c r="B7" s="134" t="s">
        <v>127</v>
      </c>
      <c r="C7" s="17">
        <v>327</v>
      </c>
      <c r="D7" s="17">
        <v>42</v>
      </c>
      <c r="E7" s="17">
        <v>179</v>
      </c>
      <c r="F7" s="17">
        <v>118</v>
      </c>
      <c r="G7" s="111">
        <v>94</v>
      </c>
      <c r="H7" s="17">
        <v>224</v>
      </c>
    </row>
    <row r="8" spans="1:8" ht="15">
      <c r="A8" s="187"/>
      <c r="B8" s="134" t="s">
        <v>132</v>
      </c>
      <c r="C8" s="17">
        <v>134</v>
      </c>
      <c r="D8" s="17">
        <v>73</v>
      </c>
      <c r="E8" s="17">
        <v>59</v>
      </c>
      <c r="F8" s="17">
        <v>138</v>
      </c>
      <c r="G8" s="111">
        <v>130</v>
      </c>
      <c r="H8" s="17">
        <v>113</v>
      </c>
    </row>
    <row r="9" spans="1:8" ht="15">
      <c r="A9" s="188"/>
      <c r="B9" s="134" t="s">
        <v>126</v>
      </c>
      <c r="C9" s="17">
        <v>68</v>
      </c>
      <c r="D9" s="17">
        <v>99</v>
      </c>
      <c r="E9" s="17">
        <v>113</v>
      </c>
      <c r="F9" s="17">
        <v>113</v>
      </c>
      <c r="G9" s="111">
        <v>204</v>
      </c>
      <c r="H9" s="17">
        <v>172</v>
      </c>
    </row>
    <row r="10" spans="1:8" ht="15">
      <c r="A10" s="186" t="s">
        <v>133</v>
      </c>
      <c r="B10" s="63" t="s">
        <v>140</v>
      </c>
      <c r="C10" s="17">
        <v>73</v>
      </c>
      <c r="D10" s="17">
        <v>81</v>
      </c>
      <c r="E10" s="17">
        <v>92</v>
      </c>
      <c r="F10" s="17">
        <v>109</v>
      </c>
      <c r="G10" s="19">
        <f>SUM(G11:G15)</f>
        <v>104</v>
      </c>
      <c r="H10" s="19">
        <f>SUM(H11:H15)</f>
        <v>107</v>
      </c>
    </row>
    <row r="11" spans="1:8" ht="15">
      <c r="A11" s="187"/>
      <c r="B11" s="134" t="s">
        <v>123</v>
      </c>
      <c r="C11" s="17">
        <v>26</v>
      </c>
      <c r="D11" s="17">
        <v>32</v>
      </c>
      <c r="E11" s="17">
        <v>22</v>
      </c>
      <c r="F11" s="17">
        <v>23</v>
      </c>
      <c r="G11" s="112">
        <v>46</v>
      </c>
      <c r="H11" s="17">
        <v>41</v>
      </c>
    </row>
    <row r="12" spans="1:8" ht="15">
      <c r="A12" s="187"/>
      <c r="B12" s="134" t="s">
        <v>124</v>
      </c>
      <c r="C12" s="17">
        <v>24</v>
      </c>
      <c r="D12" s="17">
        <v>32</v>
      </c>
      <c r="E12" s="17">
        <v>44</v>
      </c>
      <c r="F12" s="17">
        <v>61</v>
      </c>
      <c r="G12" s="112">
        <v>50</v>
      </c>
      <c r="H12" s="17">
        <v>45</v>
      </c>
    </row>
    <row r="13" spans="1:8" ht="15">
      <c r="A13" s="187"/>
      <c r="B13" s="134" t="s">
        <v>127</v>
      </c>
      <c r="C13" s="17">
        <v>2</v>
      </c>
      <c r="D13" s="17"/>
      <c r="E13" s="17">
        <v>7</v>
      </c>
      <c r="F13" s="17">
        <v>4</v>
      </c>
      <c r="G13" s="112">
        <v>0</v>
      </c>
      <c r="H13" s="17">
        <v>2</v>
      </c>
    </row>
    <row r="14" spans="1:8" ht="15">
      <c r="A14" s="187"/>
      <c r="B14" s="134" t="s">
        <v>132</v>
      </c>
      <c r="C14" s="17">
        <v>18</v>
      </c>
      <c r="D14" s="17">
        <v>10</v>
      </c>
      <c r="E14" s="17">
        <v>7</v>
      </c>
      <c r="F14" s="17">
        <v>9</v>
      </c>
      <c r="G14" s="112">
        <v>7</v>
      </c>
      <c r="H14" s="17">
        <v>14</v>
      </c>
    </row>
    <row r="15" spans="1:8" ht="15">
      <c r="A15" s="188"/>
      <c r="B15" s="134" t="s">
        <v>126</v>
      </c>
      <c r="C15" s="17">
        <v>3</v>
      </c>
      <c r="D15" s="17">
        <v>6</v>
      </c>
      <c r="E15" s="17">
        <v>12</v>
      </c>
      <c r="F15" s="17">
        <v>12</v>
      </c>
      <c r="G15" s="112">
        <v>1</v>
      </c>
      <c r="H15" s="17">
        <v>5</v>
      </c>
    </row>
    <row r="16" spans="1:8" ht="15">
      <c r="A16" s="186" t="s">
        <v>134</v>
      </c>
      <c r="B16" s="63" t="s">
        <v>140</v>
      </c>
      <c r="C16" s="17">
        <v>58</v>
      </c>
      <c r="D16" s="17">
        <v>85</v>
      </c>
      <c r="E16" s="17">
        <v>58</v>
      </c>
      <c r="F16" s="17">
        <v>33</v>
      </c>
      <c r="G16" s="19">
        <f>SUM(G17:G21)</f>
        <v>47</v>
      </c>
      <c r="H16" s="19">
        <f>SUM(H17:H21)</f>
        <v>116</v>
      </c>
    </row>
    <row r="17" spans="1:8" ht="15">
      <c r="A17" s="187"/>
      <c r="B17" s="134" t="s">
        <v>123</v>
      </c>
      <c r="C17" s="17">
        <v>11</v>
      </c>
      <c r="D17" s="17">
        <v>13</v>
      </c>
      <c r="E17" s="17">
        <v>5</v>
      </c>
      <c r="F17" s="17">
        <v>8</v>
      </c>
      <c r="G17" s="112">
        <v>14</v>
      </c>
      <c r="H17" s="17">
        <v>15</v>
      </c>
    </row>
    <row r="18" spans="1:8" ht="15">
      <c r="A18" s="187"/>
      <c r="B18" s="134" t="s">
        <v>124</v>
      </c>
      <c r="C18" s="17">
        <v>8</v>
      </c>
      <c r="D18" s="17">
        <v>9</v>
      </c>
      <c r="E18" s="17">
        <v>18</v>
      </c>
      <c r="F18" s="17">
        <v>12</v>
      </c>
      <c r="G18" s="112">
        <v>15</v>
      </c>
      <c r="H18" s="17">
        <v>6</v>
      </c>
    </row>
    <row r="19" spans="1:8" ht="15">
      <c r="A19" s="187"/>
      <c r="B19" s="134" t="s">
        <v>127</v>
      </c>
      <c r="C19" s="17">
        <v>11</v>
      </c>
      <c r="D19" s="17">
        <v>5</v>
      </c>
      <c r="E19" s="17">
        <v>8</v>
      </c>
      <c r="F19" s="17">
        <v>7</v>
      </c>
      <c r="G19" s="112">
        <v>3</v>
      </c>
      <c r="H19" s="17">
        <v>72</v>
      </c>
    </row>
    <row r="20" spans="1:8" ht="15">
      <c r="A20" s="187"/>
      <c r="B20" s="134" t="s">
        <v>132</v>
      </c>
      <c r="C20" s="17">
        <v>15</v>
      </c>
      <c r="D20" s="17">
        <v>40</v>
      </c>
      <c r="E20" s="17">
        <v>7</v>
      </c>
      <c r="F20" s="17">
        <v>4</v>
      </c>
      <c r="G20" s="112">
        <v>5</v>
      </c>
      <c r="H20" s="17">
        <v>4</v>
      </c>
    </row>
    <row r="21" spans="1:8" ht="15">
      <c r="A21" s="188"/>
      <c r="B21" s="134" t="s">
        <v>126</v>
      </c>
      <c r="C21" s="17">
        <v>13</v>
      </c>
      <c r="D21" s="17">
        <v>18</v>
      </c>
      <c r="E21" s="17">
        <v>20</v>
      </c>
      <c r="F21" s="17">
        <v>2</v>
      </c>
      <c r="G21" s="112">
        <v>10</v>
      </c>
      <c r="H21" s="17">
        <v>19</v>
      </c>
    </row>
    <row r="22" spans="1:8" ht="15">
      <c r="A22" s="189" t="s">
        <v>135</v>
      </c>
      <c r="B22" s="63" t="s">
        <v>140</v>
      </c>
      <c r="C22" s="17">
        <v>501</v>
      </c>
      <c r="D22" s="17">
        <v>164</v>
      </c>
      <c r="E22" s="17">
        <v>308</v>
      </c>
      <c r="F22" s="17">
        <v>400</v>
      </c>
      <c r="G22" s="19">
        <f>SUM(G23:G27)</f>
        <v>455</v>
      </c>
      <c r="H22" s="19">
        <f>SUM(H23:H27)</f>
        <v>432</v>
      </c>
    </row>
    <row r="23" spans="1:8" ht="15">
      <c r="A23" s="190"/>
      <c r="B23" s="134" t="s">
        <v>123</v>
      </c>
      <c r="C23" s="17">
        <v>12</v>
      </c>
      <c r="D23" s="17">
        <v>17</v>
      </c>
      <c r="E23" s="17">
        <v>18</v>
      </c>
      <c r="F23" s="17">
        <v>67</v>
      </c>
      <c r="G23" s="112">
        <v>37</v>
      </c>
      <c r="H23" s="17">
        <v>36</v>
      </c>
    </row>
    <row r="24" spans="1:8" ht="15">
      <c r="A24" s="190"/>
      <c r="B24" s="134" t="s">
        <v>124</v>
      </c>
      <c r="C24" s="17">
        <v>22</v>
      </c>
      <c r="D24" s="17">
        <v>12</v>
      </c>
      <c r="E24" s="17">
        <v>0</v>
      </c>
      <c r="F24" s="17">
        <v>2</v>
      </c>
      <c r="G24" s="112">
        <v>16</v>
      </c>
      <c r="H24" s="17">
        <v>3</v>
      </c>
    </row>
    <row r="25" spans="1:8" ht="15">
      <c r="A25" s="190"/>
      <c r="B25" s="134" t="s">
        <v>127</v>
      </c>
      <c r="C25" s="17">
        <v>314</v>
      </c>
      <c r="D25" s="17">
        <v>37</v>
      </c>
      <c r="E25" s="17">
        <v>164</v>
      </c>
      <c r="F25" s="17">
        <v>107</v>
      </c>
      <c r="G25" s="112">
        <v>91</v>
      </c>
      <c r="H25" s="17">
        <v>150</v>
      </c>
    </row>
    <row r="26" spans="1:8" ht="15">
      <c r="A26" s="190"/>
      <c r="B26" s="134" t="s">
        <v>132</v>
      </c>
      <c r="C26" s="17">
        <v>101</v>
      </c>
      <c r="D26" s="17">
        <v>23</v>
      </c>
      <c r="E26" s="17">
        <v>45</v>
      </c>
      <c r="F26" s="17">
        <v>125</v>
      </c>
      <c r="G26" s="112">
        <v>118</v>
      </c>
      <c r="H26" s="17">
        <v>95</v>
      </c>
    </row>
    <row r="27" spans="1:8" ht="15">
      <c r="A27" s="191"/>
      <c r="B27" s="134" t="s">
        <v>126</v>
      </c>
      <c r="C27" s="17">
        <v>52</v>
      </c>
      <c r="D27" s="17">
        <v>75</v>
      </c>
      <c r="E27" s="17">
        <v>81</v>
      </c>
      <c r="F27" s="17">
        <v>99</v>
      </c>
      <c r="G27" s="112">
        <v>193</v>
      </c>
      <c r="H27" s="17">
        <v>148</v>
      </c>
    </row>
    <row r="30" spans="1:9" ht="15">
      <c r="A30" s="99" t="s">
        <v>151</v>
      </c>
      <c r="C30" s="83"/>
      <c r="D30" s="83"/>
      <c r="E30" s="8"/>
      <c r="F30" s="8"/>
      <c r="G30" s="8"/>
      <c r="H30" s="8"/>
      <c r="I30" s="8"/>
    </row>
    <row r="31" spans="6:9" ht="15">
      <c r="F31" s="8"/>
      <c r="G31" s="8"/>
      <c r="H31" s="8"/>
      <c r="I31" s="8"/>
    </row>
  </sheetData>
  <sheetProtection/>
  <mergeCells count="4">
    <mergeCell ref="A10:A15"/>
    <mergeCell ref="A16:A21"/>
    <mergeCell ref="A22:A27"/>
    <mergeCell ref="A4:A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80" zoomScaleNormal="80" zoomScalePageLayoutView="0" workbookViewId="0" topLeftCell="A19">
      <selection activeCell="A32" sqref="A32:E33"/>
    </sheetView>
  </sheetViews>
  <sheetFormatPr defaultColWidth="11.421875" defaultRowHeight="15"/>
  <cols>
    <col min="1" max="1" width="20.28125" style="0" bestFit="1" customWidth="1"/>
    <col min="2" max="2" width="10.421875" style="0" bestFit="1" customWidth="1"/>
    <col min="3" max="3" width="14.28125" style="0" bestFit="1" customWidth="1"/>
    <col min="4" max="4" width="9.7109375" style="0" bestFit="1" customWidth="1"/>
    <col min="5" max="5" width="14.28125" style="0" bestFit="1" customWidth="1"/>
    <col min="6" max="6" width="11.28125" style="0" bestFit="1" customWidth="1"/>
    <col min="7" max="7" width="14.28125" style="0" bestFit="1" customWidth="1"/>
    <col min="8" max="8" width="9.7109375" style="0" bestFit="1" customWidth="1"/>
    <col min="9" max="9" width="14.28125" style="0" bestFit="1" customWidth="1"/>
    <col min="10" max="10" width="11.8515625" style="0" bestFit="1" customWidth="1"/>
    <col min="11" max="11" width="14.28125" style="0" bestFit="1" customWidth="1"/>
    <col min="12" max="12" width="12.7109375" style="0" bestFit="1" customWidth="1"/>
    <col min="13" max="13" width="15.28125" style="0" bestFit="1" customWidth="1"/>
  </cols>
  <sheetData>
    <row r="1" ht="15">
      <c r="A1" s="11" t="s">
        <v>243</v>
      </c>
    </row>
    <row r="3" spans="1:13" ht="15">
      <c r="A3" s="200"/>
      <c r="B3" s="164" t="s">
        <v>103</v>
      </c>
      <c r="C3" s="164"/>
      <c r="D3" s="164" t="s">
        <v>104</v>
      </c>
      <c r="E3" s="164"/>
      <c r="F3" s="164" t="s">
        <v>105</v>
      </c>
      <c r="G3" s="164"/>
      <c r="H3" s="164" t="s">
        <v>106</v>
      </c>
      <c r="I3" s="164"/>
      <c r="J3" s="164" t="s">
        <v>107</v>
      </c>
      <c r="K3" s="164"/>
      <c r="L3" s="164" t="s">
        <v>5</v>
      </c>
      <c r="M3" s="164"/>
    </row>
    <row r="4" spans="1:13" ht="15">
      <c r="A4" s="158" t="s">
        <v>10</v>
      </c>
      <c r="B4" s="158" t="s">
        <v>10</v>
      </c>
      <c r="C4" s="158" t="s">
        <v>11</v>
      </c>
      <c r="D4" s="158" t="s">
        <v>10</v>
      </c>
      <c r="E4" s="158" t="s">
        <v>11</v>
      </c>
      <c r="F4" s="158" t="s">
        <v>10</v>
      </c>
      <c r="G4" s="158" t="s">
        <v>11</v>
      </c>
      <c r="H4" s="158" t="s">
        <v>10</v>
      </c>
      <c r="I4" s="158" t="s">
        <v>11</v>
      </c>
      <c r="J4" s="158" t="s">
        <v>10</v>
      </c>
      <c r="K4" s="158" t="s">
        <v>11</v>
      </c>
      <c r="L4" s="158" t="s">
        <v>10</v>
      </c>
      <c r="M4" s="158" t="s">
        <v>11</v>
      </c>
    </row>
    <row r="5" spans="1:15" ht="15">
      <c r="A5" s="15" t="s">
        <v>12</v>
      </c>
      <c r="B5" s="6">
        <v>48</v>
      </c>
      <c r="C5" s="6">
        <v>428346575</v>
      </c>
      <c r="D5" s="6">
        <v>1847</v>
      </c>
      <c r="E5" s="6">
        <v>735972154</v>
      </c>
      <c r="F5" s="6">
        <v>334</v>
      </c>
      <c r="G5" s="6">
        <v>65236313</v>
      </c>
      <c r="H5" s="6">
        <v>926</v>
      </c>
      <c r="I5" s="6">
        <v>1648748643</v>
      </c>
      <c r="J5" s="6">
        <v>10</v>
      </c>
      <c r="K5" s="6">
        <v>7745491</v>
      </c>
      <c r="L5" s="6">
        <v>3165</v>
      </c>
      <c r="M5" s="6">
        <v>2886049177</v>
      </c>
      <c r="N5" s="153"/>
      <c r="O5" s="153"/>
    </row>
    <row r="6" spans="1:15" ht="15">
      <c r="A6" s="15" t="s">
        <v>13</v>
      </c>
      <c r="B6" s="6">
        <v>1</v>
      </c>
      <c r="C6" s="6">
        <v>10180800</v>
      </c>
      <c r="D6" s="6">
        <v>18</v>
      </c>
      <c r="E6" s="6">
        <v>6460720</v>
      </c>
      <c r="F6" s="6">
        <v>11</v>
      </c>
      <c r="G6" s="6">
        <v>3642393</v>
      </c>
      <c r="H6" s="6">
        <v>4</v>
      </c>
      <c r="I6" s="6">
        <v>4461257</v>
      </c>
      <c r="J6" s="6">
        <v>0</v>
      </c>
      <c r="K6" s="6" t="s">
        <v>60</v>
      </c>
      <c r="L6" s="6">
        <v>34</v>
      </c>
      <c r="M6" s="6">
        <v>24745169</v>
      </c>
      <c r="N6" s="153"/>
      <c r="O6" s="153"/>
    </row>
    <row r="7" spans="1:15" ht="15">
      <c r="A7" s="15" t="s">
        <v>14</v>
      </c>
      <c r="B7" s="6">
        <v>5</v>
      </c>
      <c r="C7" s="6">
        <v>37641068</v>
      </c>
      <c r="D7" s="6">
        <v>29</v>
      </c>
      <c r="E7" s="6">
        <v>4431294</v>
      </c>
      <c r="F7" s="6">
        <v>15</v>
      </c>
      <c r="G7" s="6">
        <v>1395390</v>
      </c>
      <c r="H7" s="6">
        <v>11</v>
      </c>
      <c r="I7" s="6">
        <v>22188123</v>
      </c>
      <c r="J7" s="6">
        <v>0</v>
      </c>
      <c r="K7" s="6" t="s">
        <v>60</v>
      </c>
      <c r="L7" s="6">
        <v>60</v>
      </c>
      <c r="M7" s="6">
        <v>65655874</v>
      </c>
      <c r="N7" s="153"/>
      <c r="O7" s="153"/>
    </row>
    <row r="8" spans="1:15" ht="15">
      <c r="A8" s="15" t="s">
        <v>15</v>
      </c>
      <c r="B8" s="6">
        <v>6</v>
      </c>
      <c r="C8" s="6">
        <v>45295924</v>
      </c>
      <c r="D8" s="6">
        <v>151</v>
      </c>
      <c r="E8" s="6">
        <v>47319051</v>
      </c>
      <c r="F8" s="6">
        <v>22</v>
      </c>
      <c r="G8" s="6">
        <v>2440914</v>
      </c>
      <c r="H8" s="6">
        <v>18</v>
      </c>
      <c r="I8" s="6">
        <v>36298203</v>
      </c>
      <c r="J8" s="6">
        <v>1</v>
      </c>
      <c r="K8" s="6">
        <v>897000</v>
      </c>
      <c r="L8" s="6">
        <v>198</v>
      </c>
      <c r="M8" s="6">
        <v>132251092</v>
      </c>
      <c r="N8" s="153"/>
      <c r="O8" s="153"/>
    </row>
    <row r="9" spans="1:15" ht="15">
      <c r="A9" s="15" t="s">
        <v>72</v>
      </c>
      <c r="B9" s="6">
        <v>24</v>
      </c>
      <c r="C9" s="6">
        <v>193431178</v>
      </c>
      <c r="D9" s="6">
        <v>2101</v>
      </c>
      <c r="E9" s="6">
        <v>917193028</v>
      </c>
      <c r="F9" s="6">
        <v>771</v>
      </c>
      <c r="G9" s="6">
        <v>252224484</v>
      </c>
      <c r="H9" s="6">
        <v>829</v>
      </c>
      <c r="I9" s="6">
        <v>1180980089</v>
      </c>
      <c r="J9" s="6">
        <v>1</v>
      </c>
      <c r="K9" s="6">
        <v>530000</v>
      </c>
      <c r="L9" s="6">
        <v>3726</v>
      </c>
      <c r="M9" s="6">
        <v>2544358779</v>
      </c>
      <c r="N9" s="153"/>
      <c r="O9" s="153"/>
    </row>
    <row r="10" spans="1:15" ht="15">
      <c r="A10" s="15" t="s">
        <v>16</v>
      </c>
      <c r="B10" s="6">
        <v>23</v>
      </c>
      <c r="C10" s="6">
        <v>252317686</v>
      </c>
      <c r="D10" s="6">
        <v>715</v>
      </c>
      <c r="E10" s="6">
        <v>284977434</v>
      </c>
      <c r="F10" s="6">
        <v>376</v>
      </c>
      <c r="G10" s="6">
        <v>78240678</v>
      </c>
      <c r="H10" s="6">
        <v>476</v>
      </c>
      <c r="I10" s="6">
        <v>496485700</v>
      </c>
      <c r="J10" s="6">
        <v>1</v>
      </c>
      <c r="K10" s="6">
        <v>450000</v>
      </c>
      <c r="L10" s="6">
        <v>1591</v>
      </c>
      <c r="M10" s="6">
        <v>1112471499</v>
      </c>
      <c r="N10" s="153"/>
      <c r="O10" s="153"/>
    </row>
    <row r="11" spans="1:15" ht="15">
      <c r="A11" s="15" t="s">
        <v>17</v>
      </c>
      <c r="B11" s="6">
        <v>1</v>
      </c>
      <c r="C11" s="6">
        <v>12571446</v>
      </c>
      <c r="D11" s="6">
        <v>66</v>
      </c>
      <c r="E11" s="6">
        <v>25817818</v>
      </c>
      <c r="F11" s="6">
        <v>23</v>
      </c>
      <c r="G11" s="6">
        <v>1746913</v>
      </c>
      <c r="H11" s="6">
        <v>19</v>
      </c>
      <c r="I11" s="6">
        <v>23324024</v>
      </c>
      <c r="J11" s="6">
        <v>0</v>
      </c>
      <c r="K11" s="6" t="s">
        <v>60</v>
      </c>
      <c r="L11" s="6">
        <v>109</v>
      </c>
      <c r="M11" s="6">
        <v>63460201</v>
      </c>
      <c r="N11" s="153"/>
      <c r="O11" s="153"/>
    </row>
    <row r="12" spans="1:15" ht="15">
      <c r="A12" s="15" t="s">
        <v>18</v>
      </c>
      <c r="B12" s="6">
        <v>3</v>
      </c>
      <c r="C12" s="6">
        <v>19393012</v>
      </c>
      <c r="D12" s="6">
        <v>38</v>
      </c>
      <c r="E12" s="6">
        <v>29998983</v>
      </c>
      <c r="F12" s="6">
        <v>246</v>
      </c>
      <c r="G12" s="6">
        <v>20746163</v>
      </c>
      <c r="H12" s="6">
        <v>59</v>
      </c>
      <c r="I12" s="6">
        <v>109694132</v>
      </c>
      <c r="J12" s="6">
        <v>1</v>
      </c>
      <c r="K12" s="6">
        <v>1258054</v>
      </c>
      <c r="L12" s="6">
        <v>347</v>
      </c>
      <c r="M12" s="6">
        <v>181090343</v>
      </c>
      <c r="N12" s="153"/>
      <c r="O12" s="153"/>
    </row>
    <row r="13" spans="1:15" ht="15">
      <c r="A13" s="15" t="s">
        <v>19</v>
      </c>
      <c r="B13" s="6">
        <v>3</v>
      </c>
      <c r="C13" s="6">
        <v>26277632</v>
      </c>
      <c r="D13" s="6">
        <v>17</v>
      </c>
      <c r="E13" s="6">
        <v>2373774</v>
      </c>
      <c r="F13" s="6">
        <v>4</v>
      </c>
      <c r="G13" s="6">
        <v>290000</v>
      </c>
      <c r="H13" s="6">
        <v>3</v>
      </c>
      <c r="I13" s="6">
        <v>8846906</v>
      </c>
      <c r="J13" s="6">
        <v>1</v>
      </c>
      <c r="K13" s="6">
        <v>1197000</v>
      </c>
      <c r="L13" s="6">
        <v>28</v>
      </c>
      <c r="M13" s="6">
        <v>38985312</v>
      </c>
      <c r="N13" s="153"/>
      <c r="O13" s="153"/>
    </row>
    <row r="14" spans="1:15" ht="15">
      <c r="A14" s="15" t="s">
        <v>20</v>
      </c>
      <c r="B14" s="6">
        <v>3</v>
      </c>
      <c r="C14" s="6">
        <v>30531113</v>
      </c>
      <c r="D14" s="6">
        <v>34</v>
      </c>
      <c r="E14" s="6">
        <v>11303628</v>
      </c>
      <c r="F14" s="6">
        <v>25</v>
      </c>
      <c r="G14" s="6">
        <v>2407365</v>
      </c>
      <c r="H14" s="6">
        <v>5</v>
      </c>
      <c r="I14" s="6">
        <v>7337058</v>
      </c>
      <c r="J14" s="6">
        <v>0</v>
      </c>
      <c r="K14" s="6" t="s">
        <v>60</v>
      </c>
      <c r="L14" s="6">
        <v>67</v>
      </c>
      <c r="M14" s="6">
        <v>51579164</v>
      </c>
      <c r="N14" s="153"/>
      <c r="O14" s="153"/>
    </row>
    <row r="15" spans="1:15" ht="15">
      <c r="A15" s="15" t="s">
        <v>21</v>
      </c>
      <c r="B15" s="6">
        <v>1</v>
      </c>
      <c r="C15" s="6">
        <v>1272290</v>
      </c>
      <c r="D15" s="6">
        <v>36</v>
      </c>
      <c r="E15" s="6">
        <v>11001128</v>
      </c>
      <c r="F15" s="6">
        <v>8</v>
      </c>
      <c r="G15" s="6">
        <v>732080</v>
      </c>
      <c r="H15" s="6">
        <v>4</v>
      </c>
      <c r="I15" s="6">
        <v>9131777</v>
      </c>
      <c r="J15" s="6">
        <v>1</v>
      </c>
      <c r="K15" s="6">
        <v>501328</v>
      </c>
      <c r="L15" s="6">
        <v>50</v>
      </c>
      <c r="M15" s="6">
        <v>22638604</v>
      </c>
      <c r="N15" s="153"/>
      <c r="O15" s="153"/>
    </row>
    <row r="16" spans="1:15" ht="15">
      <c r="A16" s="15" t="s">
        <v>22</v>
      </c>
      <c r="B16" s="6">
        <v>1</v>
      </c>
      <c r="C16" s="6">
        <v>24000000</v>
      </c>
      <c r="D16" s="6">
        <v>23</v>
      </c>
      <c r="E16" s="6">
        <v>6227497</v>
      </c>
      <c r="F16" s="6">
        <v>15</v>
      </c>
      <c r="G16" s="6">
        <v>1535515</v>
      </c>
      <c r="H16" s="6">
        <v>8</v>
      </c>
      <c r="I16" s="6">
        <v>41506786</v>
      </c>
      <c r="J16" s="6">
        <v>0</v>
      </c>
      <c r="K16" s="6" t="s">
        <v>60</v>
      </c>
      <c r="L16" s="6">
        <v>47</v>
      </c>
      <c r="M16" s="6">
        <v>73269799</v>
      </c>
      <c r="N16" s="153"/>
      <c r="O16" s="153"/>
    </row>
    <row r="17" spans="1:15" ht="15">
      <c r="A17" s="15" t="s">
        <v>23</v>
      </c>
      <c r="B17" s="6">
        <v>27</v>
      </c>
      <c r="C17" s="6">
        <v>212751830</v>
      </c>
      <c r="D17" s="6">
        <v>216</v>
      </c>
      <c r="E17" s="6">
        <v>67558647</v>
      </c>
      <c r="F17" s="6">
        <v>38</v>
      </c>
      <c r="G17" s="6">
        <v>10153934</v>
      </c>
      <c r="H17" s="6">
        <v>122</v>
      </c>
      <c r="I17" s="6">
        <v>129203027</v>
      </c>
      <c r="J17" s="6">
        <v>0</v>
      </c>
      <c r="K17" s="6" t="s">
        <v>60</v>
      </c>
      <c r="L17" s="6">
        <v>403</v>
      </c>
      <c r="M17" s="6">
        <v>419667438</v>
      </c>
      <c r="N17" s="153"/>
      <c r="O17" s="153"/>
    </row>
    <row r="18" spans="1:15" ht="15">
      <c r="A18" s="15" t="s">
        <v>24</v>
      </c>
      <c r="B18" s="6">
        <v>3</v>
      </c>
      <c r="C18" s="6">
        <v>33009276</v>
      </c>
      <c r="D18" s="6">
        <v>51</v>
      </c>
      <c r="E18" s="6">
        <v>16252184</v>
      </c>
      <c r="F18" s="6">
        <v>40</v>
      </c>
      <c r="G18" s="6">
        <v>5155966</v>
      </c>
      <c r="H18" s="6">
        <v>50</v>
      </c>
      <c r="I18" s="6">
        <v>57764131</v>
      </c>
      <c r="J18" s="6">
        <v>1</v>
      </c>
      <c r="K18" s="6">
        <v>1119205</v>
      </c>
      <c r="L18" s="6">
        <v>145</v>
      </c>
      <c r="M18" s="6">
        <v>113300761</v>
      </c>
      <c r="N18" s="153"/>
      <c r="O18" s="153"/>
    </row>
    <row r="19" spans="1:15" ht="15">
      <c r="A19" s="15" t="s">
        <v>25</v>
      </c>
      <c r="B19" s="6">
        <v>3</v>
      </c>
      <c r="C19" s="6">
        <v>25255925</v>
      </c>
      <c r="D19" s="6">
        <v>43</v>
      </c>
      <c r="E19" s="6">
        <v>17148780</v>
      </c>
      <c r="F19" s="6">
        <v>17</v>
      </c>
      <c r="G19" s="6">
        <v>1489710</v>
      </c>
      <c r="H19" s="6">
        <v>14</v>
      </c>
      <c r="I19" s="6">
        <v>23986622</v>
      </c>
      <c r="J19" s="6">
        <v>0</v>
      </c>
      <c r="K19" s="6" t="s">
        <v>60</v>
      </c>
      <c r="L19" s="6">
        <v>76</v>
      </c>
      <c r="M19" s="6">
        <v>67881037</v>
      </c>
      <c r="N19" s="153"/>
      <c r="O19" s="153"/>
    </row>
    <row r="20" spans="1:15" ht="15">
      <c r="A20" s="15" t="s">
        <v>26</v>
      </c>
      <c r="B20" s="6">
        <v>8</v>
      </c>
      <c r="C20" s="6">
        <v>87141168</v>
      </c>
      <c r="D20" s="6">
        <v>260</v>
      </c>
      <c r="E20" s="6">
        <v>104143217</v>
      </c>
      <c r="F20" s="6">
        <v>18</v>
      </c>
      <c r="G20" s="6">
        <v>3115441</v>
      </c>
      <c r="H20" s="6">
        <v>19</v>
      </c>
      <c r="I20" s="6">
        <v>75931037</v>
      </c>
      <c r="J20" s="6">
        <v>1</v>
      </c>
      <c r="K20" s="6">
        <v>888100</v>
      </c>
      <c r="L20" s="6">
        <v>306</v>
      </c>
      <c r="M20" s="6">
        <v>271218963</v>
      </c>
      <c r="N20" s="153"/>
      <c r="O20" s="153"/>
    </row>
    <row r="21" spans="1:15" ht="15">
      <c r="A21" s="15" t="s">
        <v>27</v>
      </c>
      <c r="B21" s="6">
        <v>3</v>
      </c>
      <c r="C21" s="6">
        <v>26596156</v>
      </c>
      <c r="D21" s="6">
        <v>60</v>
      </c>
      <c r="E21" s="6">
        <v>19848116</v>
      </c>
      <c r="F21" s="6">
        <v>43</v>
      </c>
      <c r="G21" s="6">
        <v>6097533</v>
      </c>
      <c r="H21" s="6">
        <v>14</v>
      </c>
      <c r="I21" s="6">
        <v>38411424</v>
      </c>
      <c r="J21" s="6">
        <v>0</v>
      </c>
      <c r="K21" s="6" t="s">
        <v>60</v>
      </c>
      <c r="L21" s="6">
        <v>120</v>
      </c>
      <c r="M21" s="6">
        <v>90953228</v>
      </c>
      <c r="N21" s="153"/>
      <c r="O21" s="153"/>
    </row>
    <row r="22" spans="1:15" ht="15">
      <c r="A22" s="15" t="s">
        <v>28</v>
      </c>
      <c r="B22" s="6">
        <v>2</v>
      </c>
      <c r="C22" s="6">
        <v>29561615</v>
      </c>
      <c r="D22" s="6">
        <v>48</v>
      </c>
      <c r="E22" s="6">
        <v>24696620</v>
      </c>
      <c r="F22" s="6">
        <v>35</v>
      </c>
      <c r="G22" s="6">
        <v>3894055</v>
      </c>
      <c r="H22" s="6">
        <v>16</v>
      </c>
      <c r="I22" s="6">
        <v>56780283</v>
      </c>
      <c r="J22" s="6">
        <v>1</v>
      </c>
      <c r="K22" s="6">
        <v>1195500</v>
      </c>
      <c r="L22" s="6">
        <v>102</v>
      </c>
      <c r="M22" s="6">
        <v>116128074</v>
      </c>
      <c r="N22" s="153"/>
      <c r="O22" s="153"/>
    </row>
    <row r="23" spans="1:15" ht="15">
      <c r="A23" s="15" t="s">
        <v>29</v>
      </c>
      <c r="B23" s="6">
        <v>2</v>
      </c>
      <c r="C23" s="6">
        <v>14923452</v>
      </c>
      <c r="D23" s="6">
        <v>69</v>
      </c>
      <c r="E23" s="6">
        <v>34743459</v>
      </c>
      <c r="F23" s="6">
        <v>5</v>
      </c>
      <c r="G23" s="6">
        <v>450038</v>
      </c>
      <c r="H23" s="6">
        <v>15</v>
      </c>
      <c r="I23" s="6">
        <v>45701221</v>
      </c>
      <c r="J23" s="6">
        <v>0</v>
      </c>
      <c r="K23" s="6" t="s">
        <v>60</v>
      </c>
      <c r="L23" s="6">
        <v>91</v>
      </c>
      <c r="M23" s="6">
        <v>95818169</v>
      </c>
      <c r="N23" s="153"/>
      <c r="O23" s="153"/>
    </row>
    <row r="24" spans="1:15" ht="15">
      <c r="A24" s="15" t="s">
        <v>30</v>
      </c>
      <c r="B24" s="6">
        <v>0</v>
      </c>
      <c r="C24" s="6" t="s">
        <v>60</v>
      </c>
      <c r="D24" s="6">
        <v>20</v>
      </c>
      <c r="E24" s="6">
        <v>3389844</v>
      </c>
      <c r="F24" s="6">
        <v>1</v>
      </c>
      <c r="G24" s="6">
        <v>20000</v>
      </c>
      <c r="H24" s="6">
        <v>1</v>
      </c>
      <c r="I24" s="6">
        <v>774313</v>
      </c>
      <c r="J24" s="6">
        <v>0</v>
      </c>
      <c r="K24" s="6" t="s">
        <v>60</v>
      </c>
      <c r="L24" s="6">
        <v>22</v>
      </c>
      <c r="M24" s="6">
        <v>4184157</v>
      </c>
      <c r="N24" s="153"/>
      <c r="O24" s="153"/>
    </row>
    <row r="25" spans="1:15" ht="15">
      <c r="A25" s="15" t="s">
        <v>31</v>
      </c>
      <c r="B25" s="6">
        <v>20</v>
      </c>
      <c r="C25" s="6">
        <v>204215525</v>
      </c>
      <c r="D25" s="6">
        <v>655</v>
      </c>
      <c r="E25" s="6">
        <v>304866199</v>
      </c>
      <c r="F25" s="6">
        <v>213</v>
      </c>
      <c r="G25" s="6">
        <v>30149740</v>
      </c>
      <c r="H25" s="6">
        <v>743</v>
      </c>
      <c r="I25" s="6">
        <v>838098857</v>
      </c>
      <c r="J25" s="6">
        <v>1</v>
      </c>
      <c r="K25" s="6">
        <v>812362</v>
      </c>
      <c r="L25" s="6">
        <v>1632</v>
      </c>
      <c r="M25" s="6">
        <v>1378142683</v>
      </c>
      <c r="N25" s="153"/>
      <c r="O25" s="153"/>
    </row>
    <row r="26" spans="1:15" ht="15">
      <c r="A26" s="15" t="s">
        <v>32</v>
      </c>
      <c r="B26" s="6">
        <v>5</v>
      </c>
      <c r="C26" s="6">
        <v>34546720</v>
      </c>
      <c r="D26" s="6">
        <v>29</v>
      </c>
      <c r="E26" s="6">
        <v>14013776</v>
      </c>
      <c r="F26" s="6">
        <v>14</v>
      </c>
      <c r="G26" s="6">
        <v>5002450</v>
      </c>
      <c r="H26" s="6">
        <v>5</v>
      </c>
      <c r="I26" s="6">
        <v>19678581</v>
      </c>
      <c r="J26" s="6">
        <v>1</v>
      </c>
      <c r="K26" s="6">
        <v>1165685</v>
      </c>
      <c r="L26" s="6">
        <v>54</v>
      </c>
      <c r="M26" s="6">
        <v>74407212</v>
      </c>
      <c r="N26" s="153"/>
      <c r="O26" s="153"/>
    </row>
    <row r="27" spans="1:15" ht="15">
      <c r="A27" s="15" t="s">
        <v>33</v>
      </c>
      <c r="B27" s="6">
        <v>1</v>
      </c>
      <c r="C27" s="6">
        <v>13249200</v>
      </c>
      <c r="D27" s="6">
        <v>45</v>
      </c>
      <c r="E27" s="6">
        <v>15520365</v>
      </c>
      <c r="F27" s="6">
        <v>1</v>
      </c>
      <c r="G27" s="6">
        <v>50000</v>
      </c>
      <c r="H27" s="6">
        <v>2</v>
      </c>
      <c r="I27" s="6">
        <v>20140510</v>
      </c>
      <c r="J27" s="6">
        <v>0</v>
      </c>
      <c r="K27" s="6" t="s">
        <v>60</v>
      </c>
      <c r="L27" s="6">
        <v>49</v>
      </c>
      <c r="M27" s="6">
        <v>48960075</v>
      </c>
      <c r="N27" s="153"/>
      <c r="O27" s="153"/>
    </row>
    <row r="28" spans="1:15" ht="15">
      <c r="A28" s="15" t="s">
        <v>1</v>
      </c>
      <c r="B28" s="6">
        <v>12</v>
      </c>
      <c r="C28" s="6">
        <v>115964169</v>
      </c>
      <c r="D28" s="6">
        <v>205</v>
      </c>
      <c r="E28" s="6">
        <v>82736030</v>
      </c>
      <c r="F28" s="6">
        <v>150</v>
      </c>
      <c r="G28" s="6">
        <v>70086541</v>
      </c>
      <c r="H28" s="6">
        <v>41</v>
      </c>
      <c r="I28" s="6">
        <v>49271390</v>
      </c>
      <c r="J28" s="6">
        <v>1</v>
      </c>
      <c r="K28" s="6">
        <v>1201700</v>
      </c>
      <c r="L28" s="6">
        <v>409</v>
      </c>
      <c r="M28" s="6">
        <v>319259830</v>
      </c>
      <c r="N28" s="153"/>
      <c r="O28" s="153"/>
    </row>
    <row r="29" spans="1:15" ht="15">
      <c r="A29" s="63" t="s">
        <v>5</v>
      </c>
      <c r="B29" s="62">
        <v>205</v>
      </c>
      <c r="C29" s="62">
        <v>1878473760</v>
      </c>
      <c r="D29" s="62">
        <v>6776</v>
      </c>
      <c r="E29" s="62">
        <v>2787993744</v>
      </c>
      <c r="F29" s="62">
        <v>2425</v>
      </c>
      <c r="G29" s="62">
        <v>566303616</v>
      </c>
      <c r="H29" s="62">
        <v>3404</v>
      </c>
      <c r="I29" s="62">
        <v>4944744092</v>
      </c>
      <c r="J29" s="62">
        <v>22</v>
      </c>
      <c r="K29" s="62">
        <v>18961425</v>
      </c>
      <c r="L29" s="62">
        <v>12832</v>
      </c>
      <c r="M29" s="62">
        <v>10196476637</v>
      </c>
      <c r="N29" s="153"/>
      <c r="O29" s="153"/>
    </row>
    <row r="32" spans="1:5" ht="15">
      <c r="A32" s="152"/>
      <c r="B32" s="164">
        <v>2016</v>
      </c>
      <c r="C32" s="164"/>
      <c r="D32" s="164" t="s">
        <v>9</v>
      </c>
      <c r="E32" s="164"/>
    </row>
    <row r="33" spans="1:5" ht="15">
      <c r="A33" s="152" t="s">
        <v>10</v>
      </c>
      <c r="B33" s="152" t="s">
        <v>10</v>
      </c>
      <c r="C33" s="152" t="s">
        <v>11</v>
      </c>
      <c r="D33" s="152" t="s">
        <v>10</v>
      </c>
      <c r="E33" s="152" t="s">
        <v>11</v>
      </c>
    </row>
    <row r="34" spans="1:5" ht="15">
      <c r="A34" s="15" t="s">
        <v>12</v>
      </c>
      <c r="B34" s="199">
        <v>0.2455</v>
      </c>
      <c r="C34" s="199">
        <v>0.2925</v>
      </c>
      <c r="D34" s="199">
        <v>0.2466</v>
      </c>
      <c r="E34" s="199">
        <v>0.283</v>
      </c>
    </row>
    <row r="35" spans="1:5" ht="15">
      <c r="A35" s="15" t="s">
        <v>13</v>
      </c>
      <c r="B35" s="199">
        <v>0.0022</v>
      </c>
      <c r="C35" s="199">
        <v>0.0017</v>
      </c>
      <c r="D35" s="199">
        <v>0.0026</v>
      </c>
      <c r="E35" s="199">
        <v>0.0024</v>
      </c>
    </row>
    <row r="36" spans="1:5" ht="15">
      <c r="A36" s="15" t="s">
        <v>14</v>
      </c>
      <c r="B36" s="199">
        <v>0.0026</v>
      </c>
      <c r="C36" s="199">
        <v>0.0002</v>
      </c>
      <c r="D36" s="199">
        <v>0.0047</v>
      </c>
      <c r="E36" s="199">
        <v>0.0064</v>
      </c>
    </row>
    <row r="37" spans="1:5" ht="15">
      <c r="A37" s="15" t="s">
        <v>15</v>
      </c>
      <c r="B37" s="199">
        <v>0.0169</v>
      </c>
      <c r="C37" s="199">
        <v>0.0091</v>
      </c>
      <c r="D37" s="199">
        <v>0.0154</v>
      </c>
      <c r="E37" s="199">
        <v>0.013</v>
      </c>
    </row>
    <row r="38" spans="1:5" ht="15">
      <c r="A38" s="15" t="s">
        <v>72</v>
      </c>
      <c r="B38" s="199">
        <v>0.2927</v>
      </c>
      <c r="C38" s="199">
        <v>0.2755</v>
      </c>
      <c r="D38" s="199">
        <v>0.2904</v>
      </c>
      <c r="E38" s="199">
        <v>0.2495</v>
      </c>
    </row>
    <row r="39" spans="1:5" ht="15">
      <c r="A39" s="15" t="s">
        <v>16</v>
      </c>
      <c r="B39" s="199">
        <v>0.1214</v>
      </c>
      <c r="C39" s="199">
        <v>0.1044</v>
      </c>
      <c r="D39" s="199">
        <v>0.124</v>
      </c>
      <c r="E39" s="199">
        <v>0.1091</v>
      </c>
    </row>
    <row r="40" spans="1:5" ht="15">
      <c r="A40" s="15" t="s">
        <v>17</v>
      </c>
      <c r="B40" s="199">
        <v>0.0105</v>
      </c>
      <c r="C40" s="199">
        <v>0.0068</v>
      </c>
      <c r="D40" s="199">
        <v>0.0085</v>
      </c>
      <c r="E40" s="199">
        <v>0.0062</v>
      </c>
    </row>
    <row r="41" spans="1:5" ht="15">
      <c r="A41" s="15" t="s">
        <v>18</v>
      </c>
      <c r="B41" s="199">
        <v>0.0274</v>
      </c>
      <c r="C41" s="199">
        <v>0.0181</v>
      </c>
      <c r="D41" s="199">
        <v>0.027</v>
      </c>
      <c r="E41" s="199">
        <v>0.0178</v>
      </c>
    </row>
    <row r="42" spans="1:5" ht="15">
      <c r="A42" s="15" t="s">
        <v>19</v>
      </c>
      <c r="B42" s="199">
        <v>0.0019</v>
      </c>
      <c r="C42" s="199">
        <v>0.0014</v>
      </c>
      <c r="D42" s="199">
        <v>0.0022</v>
      </c>
      <c r="E42" s="199">
        <v>0.0038</v>
      </c>
    </row>
    <row r="43" spans="1:5" ht="15">
      <c r="A43" s="15" t="s">
        <v>20</v>
      </c>
      <c r="B43" s="199">
        <v>0.0071</v>
      </c>
      <c r="C43" s="199">
        <v>0.0013</v>
      </c>
      <c r="D43" s="199">
        <v>0.0052</v>
      </c>
      <c r="E43" s="199">
        <v>0.0051</v>
      </c>
    </row>
    <row r="44" spans="1:5" ht="15">
      <c r="A44" s="15" t="s">
        <v>21</v>
      </c>
      <c r="B44" s="199">
        <v>0.0022</v>
      </c>
      <c r="C44" s="199">
        <v>0.0024</v>
      </c>
      <c r="D44" s="199">
        <v>0.0039</v>
      </c>
      <c r="E44" s="199">
        <v>0.0022</v>
      </c>
    </row>
    <row r="45" spans="1:5" ht="15">
      <c r="A45" s="15" t="s">
        <v>22</v>
      </c>
      <c r="B45" s="199">
        <v>0.0052</v>
      </c>
      <c r="C45" s="199">
        <v>0.0016</v>
      </c>
      <c r="D45" s="199">
        <v>0.0037</v>
      </c>
      <c r="E45" s="199">
        <v>0.0072</v>
      </c>
    </row>
    <row r="46" spans="1:5" ht="15">
      <c r="A46" s="15" t="s">
        <v>23</v>
      </c>
      <c r="B46" s="199">
        <v>0.0356</v>
      </c>
      <c r="C46" s="199">
        <v>0.0337</v>
      </c>
      <c r="D46" s="199">
        <v>0.0314</v>
      </c>
      <c r="E46" s="199">
        <v>0.0412</v>
      </c>
    </row>
    <row r="47" spans="1:5" ht="15">
      <c r="A47" s="15" t="s">
        <v>24</v>
      </c>
      <c r="B47" s="199">
        <v>0.0082</v>
      </c>
      <c r="C47" s="199">
        <v>0.0137</v>
      </c>
      <c r="D47" s="199">
        <v>0.0113</v>
      </c>
      <c r="E47" s="199">
        <v>0.0111</v>
      </c>
    </row>
    <row r="48" spans="1:5" ht="15">
      <c r="A48" s="15" t="s">
        <v>25</v>
      </c>
      <c r="B48" s="199">
        <v>0.0071</v>
      </c>
      <c r="C48" s="199">
        <v>0.0082</v>
      </c>
      <c r="D48" s="199">
        <v>0.006</v>
      </c>
      <c r="E48" s="199">
        <v>0.0067</v>
      </c>
    </row>
    <row r="49" spans="1:5" ht="15">
      <c r="A49" s="15" t="s">
        <v>26</v>
      </c>
      <c r="B49" s="199">
        <v>0.0255</v>
      </c>
      <c r="C49" s="199">
        <v>0.0345</v>
      </c>
      <c r="D49" s="199">
        <v>0.0238</v>
      </c>
      <c r="E49" s="199">
        <v>0.0266</v>
      </c>
    </row>
    <row r="50" spans="1:5" ht="15">
      <c r="A50" s="15" t="s">
        <v>27</v>
      </c>
      <c r="B50" s="199">
        <v>0.0112</v>
      </c>
      <c r="C50" s="199">
        <v>0.0061</v>
      </c>
      <c r="D50" s="199">
        <v>0.0094</v>
      </c>
      <c r="E50" s="199">
        <v>0.0089</v>
      </c>
    </row>
    <row r="51" spans="1:5" ht="15">
      <c r="A51" s="15" t="s">
        <v>28</v>
      </c>
      <c r="B51" s="199">
        <v>0.0071</v>
      </c>
      <c r="C51" s="199">
        <v>0.0128</v>
      </c>
      <c r="D51" s="199">
        <v>0.0079</v>
      </c>
      <c r="E51" s="199">
        <v>0.0114</v>
      </c>
    </row>
    <row r="52" spans="1:5" ht="15">
      <c r="A52" s="15" t="s">
        <v>29</v>
      </c>
      <c r="B52" s="199">
        <v>0.0086</v>
      </c>
      <c r="C52" s="199">
        <v>0.0114</v>
      </c>
      <c r="D52" s="199">
        <v>0.0071</v>
      </c>
      <c r="E52" s="199">
        <v>0.0094</v>
      </c>
    </row>
    <row r="53" spans="1:5" ht="15">
      <c r="A53" s="15" t="s">
        <v>30</v>
      </c>
      <c r="B53" s="199">
        <v>0.0007</v>
      </c>
      <c r="C53" s="199">
        <v>0.0002</v>
      </c>
      <c r="D53" s="199">
        <v>0.0017</v>
      </c>
      <c r="E53" s="199">
        <v>0.0004</v>
      </c>
    </row>
    <row r="54" spans="1:5" ht="15">
      <c r="A54" s="15" t="s">
        <v>31</v>
      </c>
      <c r="B54" s="199">
        <v>0.1158</v>
      </c>
      <c r="C54" s="199">
        <v>0.1311</v>
      </c>
      <c r="D54" s="199">
        <v>0.1272</v>
      </c>
      <c r="E54" s="199">
        <v>0.1352</v>
      </c>
    </row>
    <row r="55" spans="1:5" ht="15">
      <c r="A55" s="15" t="s">
        <v>32</v>
      </c>
      <c r="B55" s="199">
        <v>0.0019</v>
      </c>
      <c r="C55" s="199">
        <v>0.003</v>
      </c>
      <c r="D55" s="199">
        <v>0.0042</v>
      </c>
      <c r="E55" s="199">
        <v>0.0073</v>
      </c>
    </row>
    <row r="56" spans="1:5" ht="15">
      <c r="A56" s="15" t="s">
        <v>33</v>
      </c>
      <c r="B56" s="199">
        <v>0.0034</v>
      </c>
      <c r="C56" s="199">
        <v>0.0022</v>
      </c>
      <c r="D56" s="199">
        <v>0.0038</v>
      </c>
      <c r="E56" s="199">
        <v>0.0048</v>
      </c>
    </row>
    <row r="57" spans="1:5" ht="15">
      <c r="A57" s="15" t="s">
        <v>1</v>
      </c>
      <c r="B57" s="199">
        <v>0.039</v>
      </c>
      <c r="C57" s="199">
        <v>0.0282</v>
      </c>
      <c r="D57" s="199">
        <v>0.0319</v>
      </c>
      <c r="E57" s="199">
        <v>0.0313</v>
      </c>
    </row>
    <row r="58" spans="1:5" ht="15">
      <c r="A58" s="15" t="s">
        <v>5</v>
      </c>
      <c r="B58" s="199">
        <v>1</v>
      </c>
      <c r="C58" s="199">
        <v>1</v>
      </c>
      <c r="D58" s="199">
        <v>1</v>
      </c>
      <c r="E58" s="199">
        <v>1</v>
      </c>
    </row>
    <row r="61" ht="15">
      <c r="A61" s="92" t="s">
        <v>160</v>
      </c>
    </row>
  </sheetData>
  <sheetProtection/>
  <mergeCells count="8">
    <mergeCell ref="J3:K3"/>
    <mergeCell ref="L3:M3"/>
    <mergeCell ref="B32:C32"/>
    <mergeCell ref="D32:E3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85" zoomScaleNormal="85" zoomScalePageLayoutView="0" workbookViewId="0" topLeftCell="A1">
      <selection activeCell="A38" sqref="A38"/>
    </sheetView>
  </sheetViews>
  <sheetFormatPr defaultColWidth="11.421875" defaultRowHeight="15"/>
  <cols>
    <col min="1" max="1" width="19.140625" style="0" bestFit="1" customWidth="1"/>
    <col min="2" max="2" width="11.8515625" style="0" bestFit="1" customWidth="1"/>
    <col min="3" max="3" width="14.57421875" style="0" bestFit="1" customWidth="1"/>
    <col min="4" max="4" width="10.140625" style="0" bestFit="1" customWidth="1"/>
    <col min="5" max="5" width="14.57421875" style="0" bestFit="1" customWidth="1"/>
    <col min="6" max="6" width="9.7109375" style="0" bestFit="1" customWidth="1"/>
    <col min="7" max="7" width="14.57421875" style="0" bestFit="1" customWidth="1"/>
    <col min="8" max="8" width="10.140625" style="0" bestFit="1" customWidth="1"/>
    <col min="9" max="9" width="14.57421875" style="0" bestFit="1" customWidth="1"/>
    <col min="10" max="10" width="9.7109375" style="0" bestFit="1" customWidth="1"/>
    <col min="11" max="11" width="14.57421875" style="0" bestFit="1" customWidth="1"/>
    <col min="12" max="12" width="5.00390625" style="0" bestFit="1" customWidth="1"/>
    <col min="13" max="13" width="12.7109375" style="0" bestFit="1" customWidth="1"/>
  </cols>
  <sheetData>
    <row r="1" ht="15">
      <c r="A1" s="11" t="s">
        <v>63</v>
      </c>
    </row>
    <row r="3" spans="1:11" ht="15">
      <c r="A3" s="6"/>
      <c r="B3" s="192">
        <v>2012</v>
      </c>
      <c r="C3" s="192"/>
      <c r="D3" s="192">
        <v>2013</v>
      </c>
      <c r="E3" s="192"/>
      <c r="F3" s="192">
        <v>2014</v>
      </c>
      <c r="G3" s="192"/>
      <c r="H3" s="192">
        <v>2015</v>
      </c>
      <c r="I3" s="192"/>
      <c r="J3" s="192">
        <v>2016</v>
      </c>
      <c r="K3" s="192"/>
    </row>
    <row r="4" spans="1:11" ht="15">
      <c r="A4" s="6"/>
      <c r="B4" s="60" t="s">
        <v>10</v>
      </c>
      <c r="C4" s="60" t="s">
        <v>11</v>
      </c>
      <c r="D4" s="60" t="s">
        <v>10</v>
      </c>
      <c r="E4" s="60" t="s">
        <v>11</v>
      </c>
      <c r="F4" s="60" t="s">
        <v>10</v>
      </c>
      <c r="G4" s="60" t="s">
        <v>11</v>
      </c>
      <c r="H4" s="60" t="s">
        <v>10</v>
      </c>
      <c r="I4" s="60" t="s">
        <v>11</v>
      </c>
      <c r="J4" s="60" t="s">
        <v>10</v>
      </c>
      <c r="K4" s="60" t="s">
        <v>11</v>
      </c>
    </row>
    <row r="5" spans="1:11" ht="15">
      <c r="A5" s="61" t="s">
        <v>1</v>
      </c>
      <c r="B5" s="62">
        <v>30</v>
      </c>
      <c r="C5" s="62">
        <v>6210617</v>
      </c>
      <c r="D5" s="62">
        <v>48</v>
      </c>
      <c r="E5" s="62">
        <v>7353084</v>
      </c>
      <c r="F5" s="62">
        <v>40</v>
      </c>
      <c r="G5" s="62">
        <v>12134747</v>
      </c>
      <c r="H5" s="62">
        <v>37</v>
      </c>
      <c r="I5" s="62">
        <v>9468005</v>
      </c>
      <c r="J5" s="62">
        <f>+SUM(J8:J17)</f>
        <v>50</v>
      </c>
      <c r="K5" s="62">
        <v>47569577</v>
      </c>
    </row>
    <row r="6" spans="1:11" ht="15">
      <c r="A6" s="7" t="s">
        <v>34</v>
      </c>
      <c r="B6" s="6">
        <v>1</v>
      </c>
      <c r="C6" s="6">
        <v>1487500</v>
      </c>
      <c r="D6" s="6"/>
      <c r="E6" s="6"/>
      <c r="F6" s="6"/>
      <c r="G6" s="6"/>
      <c r="H6" s="6"/>
      <c r="I6" s="6"/>
      <c r="J6" s="6"/>
      <c r="K6" s="6"/>
    </row>
    <row r="7" spans="1:11" ht="15">
      <c r="A7" s="6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customHeight="1">
      <c r="A8" s="6" t="s">
        <v>35</v>
      </c>
      <c r="B8" s="6">
        <v>24</v>
      </c>
      <c r="C8" s="6">
        <v>4620117</v>
      </c>
      <c r="D8" s="6">
        <v>35</v>
      </c>
      <c r="E8" s="6">
        <v>6012352</v>
      </c>
      <c r="F8" s="6">
        <v>30</v>
      </c>
      <c r="G8" s="6">
        <v>8230797</v>
      </c>
      <c r="H8" s="6">
        <v>25</v>
      </c>
      <c r="I8" s="6">
        <v>7244738</v>
      </c>
      <c r="J8" s="6">
        <v>37</v>
      </c>
      <c r="K8" s="6">
        <v>21711394</v>
      </c>
    </row>
    <row r="9" spans="1:11" ht="15">
      <c r="A9" s="6" t="s">
        <v>37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 t="s">
        <v>38</v>
      </c>
      <c r="B10" s="6"/>
      <c r="C10" s="6"/>
      <c r="D10" s="6">
        <v>1</v>
      </c>
      <c r="E10" s="6">
        <v>210000</v>
      </c>
      <c r="F10" s="6"/>
      <c r="G10" s="6"/>
      <c r="H10" s="6"/>
      <c r="I10" s="6"/>
      <c r="J10" s="6"/>
      <c r="K10" s="6"/>
    </row>
    <row r="11" spans="1:11" ht="15">
      <c r="A11" s="6" t="s">
        <v>39</v>
      </c>
      <c r="B11" s="6"/>
      <c r="C11" s="6"/>
      <c r="D11" s="6"/>
      <c r="E11" s="6"/>
      <c r="F11" s="6">
        <v>4</v>
      </c>
      <c r="G11" s="6">
        <v>3800000</v>
      </c>
      <c r="H11" s="6"/>
      <c r="I11" s="6"/>
      <c r="J11" s="6"/>
      <c r="K11" s="6"/>
    </row>
    <row r="12" spans="1:11" ht="15">
      <c r="A12" s="6" t="s">
        <v>40</v>
      </c>
      <c r="B12" s="6"/>
      <c r="C12" s="6"/>
      <c r="D12" s="6">
        <v>4</v>
      </c>
      <c r="E12" s="6">
        <v>830000</v>
      </c>
      <c r="F12" s="6"/>
      <c r="G12" s="6"/>
      <c r="H12" s="6"/>
      <c r="I12" s="6"/>
      <c r="J12" s="6"/>
      <c r="K12" s="6"/>
    </row>
    <row r="13" spans="1:11" ht="15">
      <c r="A13" s="6" t="s">
        <v>41</v>
      </c>
      <c r="B13" s="6"/>
      <c r="C13" s="6"/>
      <c r="D13" s="6"/>
      <c r="E13" s="6"/>
      <c r="F13" s="6"/>
      <c r="G13" s="6"/>
      <c r="H13" s="6">
        <v>1</v>
      </c>
      <c r="I13" s="6">
        <v>1998476</v>
      </c>
      <c r="J13" s="6"/>
      <c r="K13" s="6"/>
    </row>
    <row r="14" spans="1:11" ht="15">
      <c r="A14" s="6" t="s">
        <v>45</v>
      </c>
      <c r="B14" s="6"/>
      <c r="C14" s="6"/>
      <c r="D14" s="6"/>
      <c r="E14" s="6"/>
      <c r="F14" s="6"/>
      <c r="G14" s="6"/>
      <c r="H14" s="6"/>
      <c r="I14" s="6"/>
      <c r="J14" s="6">
        <v>5</v>
      </c>
      <c r="K14" s="6">
        <v>25609733</v>
      </c>
    </row>
    <row r="15" spans="1:11" ht="15">
      <c r="A15" s="6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 t="s">
        <v>43</v>
      </c>
      <c r="B16" s="6"/>
      <c r="C16" s="6"/>
      <c r="D16" s="6">
        <v>1</v>
      </c>
      <c r="E16" s="6">
        <v>195000</v>
      </c>
      <c r="F16" s="6"/>
      <c r="G16" s="6"/>
      <c r="H16" s="6"/>
      <c r="I16" s="6"/>
      <c r="J16" s="6"/>
      <c r="K16" s="6"/>
    </row>
    <row r="17" spans="1:11" ht="15">
      <c r="A17" s="6" t="s">
        <v>44</v>
      </c>
      <c r="B17" s="6">
        <v>5</v>
      </c>
      <c r="C17" s="6">
        <v>103000</v>
      </c>
      <c r="D17" s="6">
        <v>7</v>
      </c>
      <c r="E17" s="6">
        <v>105732</v>
      </c>
      <c r="F17" s="6">
        <v>6</v>
      </c>
      <c r="G17" s="6">
        <v>103950</v>
      </c>
      <c r="H17" s="6">
        <v>11</v>
      </c>
      <c r="I17" s="6">
        <v>224792</v>
      </c>
      <c r="J17" s="6">
        <v>8</v>
      </c>
      <c r="K17" s="6">
        <v>248450</v>
      </c>
    </row>
    <row r="20" spans="1:13" ht="15">
      <c r="A20" s="15"/>
      <c r="B20" s="192">
        <v>2012</v>
      </c>
      <c r="C20" s="192"/>
      <c r="D20" s="192">
        <v>2013</v>
      </c>
      <c r="E20" s="192"/>
      <c r="F20" s="192">
        <v>2014</v>
      </c>
      <c r="G20" s="192"/>
      <c r="H20" s="192">
        <v>2015</v>
      </c>
      <c r="I20" s="192"/>
      <c r="J20" s="192">
        <v>2016</v>
      </c>
      <c r="K20" s="192"/>
      <c r="L20" s="15"/>
      <c r="M20" s="15"/>
    </row>
    <row r="21" spans="1:13" ht="15">
      <c r="A21" s="15"/>
      <c r="B21" s="60" t="s">
        <v>10</v>
      </c>
      <c r="C21" s="60" t="s">
        <v>11</v>
      </c>
      <c r="D21" s="60" t="s">
        <v>10</v>
      </c>
      <c r="E21" s="60" t="s">
        <v>11</v>
      </c>
      <c r="F21" s="60" t="s">
        <v>10</v>
      </c>
      <c r="G21" s="60" t="s">
        <v>11</v>
      </c>
      <c r="H21" s="60" t="s">
        <v>10</v>
      </c>
      <c r="I21" s="60" t="s">
        <v>11</v>
      </c>
      <c r="J21" s="60" t="s">
        <v>10</v>
      </c>
      <c r="K21" s="60" t="s">
        <v>11</v>
      </c>
      <c r="L21" s="15"/>
      <c r="M21" s="15"/>
    </row>
    <row r="22" spans="1:13" ht="15">
      <c r="A22" s="63" t="s">
        <v>46</v>
      </c>
      <c r="B22" s="15">
        <v>1068</v>
      </c>
      <c r="C22" s="6">
        <v>265493773</v>
      </c>
      <c r="D22" s="15">
        <v>1351</v>
      </c>
      <c r="E22" s="6">
        <v>263253381</v>
      </c>
      <c r="F22" s="15">
        <v>1420</v>
      </c>
      <c r="G22" s="6">
        <v>503220736</v>
      </c>
      <c r="H22" s="15">
        <v>1390</v>
      </c>
      <c r="I22" s="6">
        <v>431679079</v>
      </c>
      <c r="J22" s="15">
        <v>1547</v>
      </c>
      <c r="K22" s="6">
        <v>1324346775</v>
      </c>
      <c r="L22" s="15">
        <v>6776</v>
      </c>
      <c r="M22" s="6">
        <v>2787993744</v>
      </c>
    </row>
    <row r="23" spans="1:13" ht="15">
      <c r="A23" s="7" t="s">
        <v>34</v>
      </c>
      <c r="B23" s="15">
        <v>44</v>
      </c>
      <c r="C23" s="6">
        <v>35994000</v>
      </c>
      <c r="D23" s="15"/>
      <c r="E23" s="15"/>
      <c r="F23" s="15"/>
      <c r="G23" s="15"/>
      <c r="H23" s="15"/>
      <c r="I23" s="15"/>
      <c r="J23" s="15"/>
      <c r="K23" s="15"/>
      <c r="L23" s="15">
        <v>44</v>
      </c>
      <c r="M23" s="6">
        <v>35994000</v>
      </c>
    </row>
    <row r="24" spans="1:13" ht="15">
      <c r="A24" s="6" t="s">
        <v>36</v>
      </c>
      <c r="B24" s="15">
        <v>13</v>
      </c>
      <c r="C24" s="15" t="s">
        <v>60</v>
      </c>
      <c r="D24" s="15">
        <v>8</v>
      </c>
      <c r="E24" s="15" t="s">
        <v>60</v>
      </c>
      <c r="F24" s="15">
        <v>6</v>
      </c>
      <c r="G24" s="15" t="s">
        <v>60</v>
      </c>
      <c r="H24" s="15">
        <v>15</v>
      </c>
      <c r="I24" s="15" t="s">
        <v>60</v>
      </c>
      <c r="J24" s="15">
        <v>0</v>
      </c>
      <c r="K24" s="15" t="s">
        <v>60</v>
      </c>
      <c r="L24" s="15">
        <v>42</v>
      </c>
      <c r="M24" s="15" t="s">
        <v>60</v>
      </c>
    </row>
    <row r="25" spans="1:13" ht="15">
      <c r="A25" s="6" t="s">
        <v>35</v>
      </c>
      <c r="B25" s="15">
        <v>683</v>
      </c>
      <c r="C25" s="6">
        <v>139332560</v>
      </c>
      <c r="D25" s="15">
        <v>1039</v>
      </c>
      <c r="E25" s="6">
        <v>227356514</v>
      </c>
      <c r="F25" s="15">
        <v>1001</v>
      </c>
      <c r="G25" s="6">
        <v>259394955</v>
      </c>
      <c r="H25" s="15">
        <v>1092</v>
      </c>
      <c r="I25" s="6">
        <v>384632614</v>
      </c>
      <c r="J25" s="15">
        <v>1198</v>
      </c>
      <c r="K25" s="6">
        <v>598704139</v>
      </c>
      <c r="L25" s="15">
        <v>5013</v>
      </c>
      <c r="M25" s="6">
        <v>1609420782</v>
      </c>
    </row>
    <row r="26" spans="1:13" ht="15">
      <c r="A26" s="6" t="s">
        <v>37</v>
      </c>
      <c r="B26" s="15"/>
      <c r="C26" s="15"/>
      <c r="D26" s="15"/>
      <c r="E26" s="15"/>
      <c r="F26" s="15"/>
      <c r="G26" s="15"/>
      <c r="H26" s="15"/>
      <c r="I26" s="15"/>
      <c r="J26" s="15">
        <v>26</v>
      </c>
      <c r="K26" s="6">
        <v>20737414</v>
      </c>
      <c r="L26" s="15">
        <v>26</v>
      </c>
      <c r="M26" s="6">
        <v>20737414</v>
      </c>
    </row>
    <row r="27" spans="1:13" ht="15">
      <c r="A27" s="6" t="s">
        <v>38</v>
      </c>
      <c r="B27" s="15"/>
      <c r="C27" s="15"/>
      <c r="D27" s="15">
        <v>17</v>
      </c>
      <c r="E27" s="6">
        <v>8835000</v>
      </c>
      <c r="F27" s="15"/>
      <c r="G27" s="15"/>
      <c r="H27" s="15">
        <v>0</v>
      </c>
      <c r="I27" s="6">
        <v>1665649</v>
      </c>
      <c r="J27" s="15">
        <v>0</v>
      </c>
      <c r="K27" s="6">
        <v>1630218</v>
      </c>
      <c r="L27" s="15">
        <v>17</v>
      </c>
      <c r="M27" s="6">
        <v>12130867</v>
      </c>
    </row>
    <row r="28" spans="1:13" ht="15">
      <c r="A28" s="6" t="s">
        <v>39</v>
      </c>
      <c r="B28" s="15"/>
      <c r="C28" s="15"/>
      <c r="D28" s="15"/>
      <c r="E28" s="15"/>
      <c r="F28" s="15">
        <v>146</v>
      </c>
      <c r="G28" s="6">
        <v>171930871</v>
      </c>
      <c r="H28" s="15">
        <v>0</v>
      </c>
      <c r="I28" s="15" t="s">
        <v>60</v>
      </c>
      <c r="J28" s="15"/>
      <c r="K28" s="15"/>
      <c r="L28" s="15">
        <v>146</v>
      </c>
      <c r="M28" s="6">
        <v>171930871</v>
      </c>
    </row>
    <row r="29" spans="1:13" ht="15">
      <c r="A29" s="6" t="s">
        <v>40</v>
      </c>
      <c r="B29" s="15">
        <v>85</v>
      </c>
      <c r="C29" s="6">
        <v>8333778</v>
      </c>
      <c r="D29" s="15">
        <v>36</v>
      </c>
      <c r="E29" s="6">
        <v>4325073</v>
      </c>
      <c r="F29" s="15">
        <v>13</v>
      </c>
      <c r="G29" s="6">
        <v>11159153</v>
      </c>
      <c r="H29" s="15">
        <v>20</v>
      </c>
      <c r="I29" s="6">
        <v>2930925</v>
      </c>
      <c r="J29" s="15">
        <v>0</v>
      </c>
      <c r="K29" s="15" t="s">
        <v>60</v>
      </c>
      <c r="L29" s="15">
        <v>154</v>
      </c>
      <c r="M29" s="6">
        <v>26748929</v>
      </c>
    </row>
    <row r="30" spans="1:13" ht="15">
      <c r="A30" s="6" t="s">
        <v>41</v>
      </c>
      <c r="B30" s="15">
        <v>9</v>
      </c>
      <c r="C30" s="6">
        <v>8004533</v>
      </c>
      <c r="D30" s="15">
        <v>8</v>
      </c>
      <c r="E30" s="6">
        <v>12527911</v>
      </c>
      <c r="F30" s="15">
        <v>12</v>
      </c>
      <c r="G30" s="6">
        <v>20016975</v>
      </c>
      <c r="H30" s="15">
        <v>17</v>
      </c>
      <c r="I30" s="6">
        <v>29350102</v>
      </c>
      <c r="J30" s="15">
        <v>4</v>
      </c>
      <c r="K30" s="6">
        <v>5879466</v>
      </c>
      <c r="L30" s="15">
        <v>50</v>
      </c>
      <c r="M30" s="6">
        <v>75778987</v>
      </c>
    </row>
    <row r="31" spans="1:13" ht="15">
      <c r="A31" s="58" t="s">
        <v>87</v>
      </c>
      <c r="B31" s="15"/>
      <c r="C31" s="15"/>
      <c r="D31" s="15"/>
      <c r="E31" s="15"/>
      <c r="F31" s="15"/>
      <c r="G31" s="15"/>
      <c r="H31" s="15"/>
      <c r="I31" s="15"/>
      <c r="J31" s="15">
        <v>3</v>
      </c>
      <c r="K31" s="6">
        <v>5923076</v>
      </c>
      <c r="L31" s="15">
        <v>3</v>
      </c>
      <c r="M31" s="6">
        <v>5923076</v>
      </c>
    </row>
    <row r="32" spans="1:13" ht="15">
      <c r="A32" s="6" t="s">
        <v>45</v>
      </c>
      <c r="B32" s="15"/>
      <c r="C32" s="15"/>
      <c r="D32" s="15"/>
      <c r="E32" s="15"/>
      <c r="F32" s="15"/>
      <c r="G32" s="15"/>
      <c r="H32" s="15"/>
      <c r="I32" s="15"/>
      <c r="J32" s="15">
        <v>86</v>
      </c>
      <c r="K32" s="6">
        <v>681194493</v>
      </c>
      <c r="L32" s="15">
        <v>86</v>
      </c>
      <c r="M32" s="6">
        <v>681194493</v>
      </c>
    </row>
    <row r="33" spans="1:13" ht="15">
      <c r="A33" s="6" t="s">
        <v>42</v>
      </c>
      <c r="B33" s="15">
        <v>9</v>
      </c>
      <c r="C33" s="6">
        <v>68886036</v>
      </c>
      <c r="D33" s="15"/>
      <c r="E33" s="15"/>
      <c r="F33" s="15">
        <v>2</v>
      </c>
      <c r="G33" s="6">
        <v>30771032</v>
      </c>
      <c r="H33" s="15">
        <v>0</v>
      </c>
      <c r="I33" s="6">
        <v>2172222</v>
      </c>
      <c r="J33" s="15"/>
      <c r="K33" s="15"/>
      <c r="L33" s="15">
        <v>11</v>
      </c>
      <c r="M33" s="6">
        <v>101829290</v>
      </c>
    </row>
    <row r="34" spans="1:13" ht="15">
      <c r="A34" s="6" t="s">
        <v>43</v>
      </c>
      <c r="B34" s="15">
        <v>3</v>
      </c>
      <c r="C34" s="6">
        <v>960350</v>
      </c>
      <c r="D34" s="15">
        <v>15</v>
      </c>
      <c r="E34" s="6">
        <v>6171000</v>
      </c>
      <c r="F34" s="15">
        <v>13</v>
      </c>
      <c r="G34" s="6">
        <v>6457961</v>
      </c>
      <c r="H34" s="15">
        <v>16</v>
      </c>
      <c r="I34" s="6">
        <v>7983000</v>
      </c>
      <c r="J34" s="15">
        <v>2</v>
      </c>
      <c r="K34" s="6">
        <v>1640000</v>
      </c>
      <c r="L34" s="15">
        <v>49</v>
      </c>
      <c r="M34" s="6">
        <v>23212311</v>
      </c>
    </row>
    <row r="35" spans="1:13" ht="15">
      <c r="A35" s="6" t="s">
        <v>44</v>
      </c>
      <c r="B35" s="15">
        <v>222</v>
      </c>
      <c r="C35" s="6">
        <v>3982516</v>
      </c>
      <c r="D35" s="15">
        <v>228</v>
      </c>
      <c r="E35" s="6">
        <v>4037884</v>
      </c>
      <c r="F35" s="15">
        <v>227</v>
      </c>
      <c r="G35" s="6">
        <v>3489789</v>
      </c>
      <c r="H35" s="15">
        <v>230</v>
      </c>
      <c r="I35" s="6">
        <v>5116789</v>
      </c>
      <c r="J35" s="15">
        <v>228</v>
      </c>
      <c r="K35" s="6">
        <v>6465746</v>
      </c>
      <c r="L35" s="15">
        <v>1135</v>
      </c>
      <c r="M35" s="6">
        <v>23092724</v>
      </c>
    </row>
    <row r="38" ht="15">
      <c r="A38" s="92" t="s">
        <v>160</v>
      </c>
    </row>
  </sheetData>
  <sheetProtection/>
  <mergeCells count="10">
    <mergeCell ref="B20:C20"/>
    <mergeCell ref="D20:E20"/>
    <mergeCell ref="F20:G20"/>
    <mergeCell ref="H20:I20"/>
    <mergeCell ref="J20:K20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85" zoomScaleNormal="85" zoomScalePageLayoutView="0" workbookViewId="0" topLeftCell="A1">
      <selection activeCell="A39" sqref="A39"/>
    </sheetView>
  </sheetViews>
  <sheetFormatPr defaultColWidth="11.421875" defaultRowHeight="15"/>
  <cols>
    <col min="1" max="1" width="15.00390625" style="0" customWidth="1"/>
    <col min="2" max="2" width="9.7109375" style="0" bestFit="1" customWidth="1"/>
    <col min="3" max="3" width="14.7109375" style="0" bestFit="1" customWidth="1"/>
    <col min="4" max="4" width="10.28125" style="0" bestFit="1" customWidth="1"/>
    <col min="5" max="5" width="14.7109375" style="0" bestFit="1" customWidth="1"/>
    <col min="6" max="6" width="11.28125" style="0" bestFit="1" customWidth="1"/>
    <col min="7" max="7" width="14.7109375" style="0" bestFit="1" customWidth="1"/>
    <col min="8" max="8" width="11.28125" style="0" bestFit="1" customWidth="1"/>
    <col min="9" max="9" width="14.7109375" style="0" bestFit="1" customWidth="1"/>
    <col min="10" max="10" width="11.28125" style="0" bestFit="1" customWidth="1"/>
    <col min="11" max="11" width="14.7109375" style="0" bestFit="1" customWidth="1"/>
    <col min="12" max="12" width="11.28125" style="0" bestFit="1" customWidth="1"/>
    <col min="13" max="13" width="14.7109375" style="0" bestFit="1" customWidth="1"/>
    <col min="14" max="14" width="11.28125" style="0" bestFit="1" customWidth="1"/>
    <col min="15" max="15" width="14.7109375" style="0" bestFit="1" customWidth="1"/>
  </cols>
  <sheetData>
    <row r="1" ht="15">
      <c r="A1" s="11" t="s">
        <v>99</v>
      </c>
    </row>
    <row r="3" ht="15">
      <c r="A3" s="11" t="s">
        <v>1</v>
      </c>
    </row>
    <row r="4" spans="1:15" ht="15">
      <c r="A4" s="6"/>
      <c r="B4" s="193">
        <v>2012</v>
      </c>
      <c r="C4" s="193"/>
      <c r="D4" s="193">
        <v>2013</v>
      </c>
      <c r="E4" s="193"/>
      <c r="F4" s="193">
        <v>2014</v>
      </c>
      <c r="G4" s="193"/>
      <c r="H4" s="193">
        <v>2015</v>
      </c>
      <c r="I4" s="193"/>
      <c r="J4" s="193">
        <v>2016</v>
      </c>
      <c r="K4" s="193"/>
      <c r="L4" s="193">
        <v>2017</v>
      </c>
      <c r="M4" s="193"/>
      <c r="N4" s="193">
        <v>2018</v>
      </c>
      <c r="O4" s="193"/>
    </row>
    <row r="5" spans="1:15" ht="15">
      <c r="A5" s="6"/>
      <c r="B5" s="66" t="s">
        <v>10</v>
      </c>
      <c r="C5" s="66" t="s">
        <v>11</v>
      </c>
      <c r="D5" s="66" t="s">
        <v>10</v>
      </c>
      <c r="E5" s="66" t="s">
        <v>11</v>
      </c>
      <c r="F5" s="66" t="s">
        <v>10</v>
      </c>
      <c r="G5" s="66" t="s">
        <v>11</v>
      </c>
      <c r="H5" s="66" t="s">
        <v>10</v>
      </c>
      <c r="I5" s="66" t="s">
        <v>11</v>
      </c>
      <c r="J5" s="66" t="s">
        <v>10</v>
      </c>
      <c r="K5" s="66" t="s">
        <v>11</v>
      </c>
      <c r="L5" s="66" t="s">
        <v>10</v>
      </c>
      <c r="M5" s="66" t="s">
        <v>11</v>
      </c>
      <c r="N5" s="66" t="s">
        <v>10</v>
      </c>
      <c r="O5" s="66" t="s">
        <v>11</v>
      </c>
    </row>
    <row r="6" spans="1:17" ht="15">
      <c r="A6" s="67" t="s">
        <v>52</v>
      </c>
      <c r="B6" s="58">
        <v>6</v>
      </c>
      <c r="C6" s="58">
        <v>2245469</v>
      </c>
      <c r="D6" s="58">
        <v>5</v>
      </c>
      <c r="E6" s="58">
        <v>2467935</v>
      </c>
      <c r="F6" s="58">
        <v>6</v>
      </c>
      <c r="G6" s="58">
        <v>3065143</v>
      </c>
      <c r="H6" s="58">
        <v>7</v>
      </c>
      <c r="I6" s="58">
        <v>5692874</v>
      </c>
      <c r="J6" s="58">
        <v>6</v>
      </c>
      <c r="K6" s="58">
        <v>7410093</v>
      </c>
      <c r="L6" s="59">
        <v>6</v>
      </c>
      <c r="M6" s="59">
        <v>15153024.66</v>
      </c>
      <c r="N6" s="59">
        <v>2</v>
      </c>
      <c r="O6" s="59">
        <v>8954841.43</v>
      </c>
      <c r="P6" s="4"/>
      <c r="Q6" s="4"/>
    </row>
    <row r="7" spans="1:17" ht="15">
      <c r="A7" s="58" t="s">
        <v>88</v>
      </c>
      <c r="B7" s="58"/>
      <c r="C7" s="58"/>
      <c r="D7" s="58"/>
      <c r="E7" s="58"/>
      <c r="F7" s="58"/>
      <c r="G7" s="58"/>
      <c r="H7" s="58"/>
      <c r="I7" s="58"/>
      <c r="J7" s="68"/>
      <c r="K7" s="68"/>
      <c r="L7" s="68"/>
      <c r="M7" s="68"/>
      <c r="N7" s="68"/>
      <c r="O7" s="68"/>
      <c r="P7" s="4"/>
      <c r="Q7" s="4"/>
    </row>
    <row r="8" spans="1:17" ht="15">
      <c r="A8" s="58" t="s">
        <v>89</v>
      </c>
      <c r="B8" s="58"/>
      <c r="C8" s="58"/>
      <c r="D8" s="58"/>
      <c r="E8" s="58"/>
      <c r="F8" s="58"/>
      <c r="G8" s="58"/>
      <c r="H8" s="58"/>
      <c r="I8" s="58"/>
      <c r="J8" s="68"/>
      <c r="K8" s="68"/>
      <c r="L8" s="68"/>
      <c r="M8" s="68"/>
      <c r="N8" s="68"/>
      <c r="O8" s="68"/>
      <c r="P8" s="4"/>
      <c r="Q8" s="4"/>
    </row>
    <row r="9" spans="1:17" ht="15">
      <c r="A9" s="58" t="s">
        <v>90</v>
      </c>
      <c r="B9" s="58"/>
      <c r="C9" s="58"/>
      <c r="D9" s="58"/>
      <c r="E9" s="58"/>
      <c r="F9" s="58"/>
      <c r="G9" s="58"/>
      <c r="H9" s="58"/>
      <c r="I9" s="58"/>
      <c r="J9" s="68"/>
      <c r="K9" s="68"/>
      <c r="L9" s="68"/>
      <c r="M9" s="68"/>
      <c r="N9" s="68"/>
      <c r="O9" s="68"/>
      <c r="P9" s="4"/>
      <c r="Q9" s="4"/>
    </row>
    <row r="10" spans="1:19" ht="15">
      <c r="A10" s="58" t="s">
        <v>91</v>
      </c>
      <c r="B10" s="58"/>
      <c r="C10" s="58"/>
      <c r="D10" s="58">
        <v>1</v>
      </c>
      <c r="E10" s="58">
        <v>3062006</v>
      </c>
      <c r="F10" s="58">
        <v>2</v>
      </c>
      <c r="G10" s="58">
        <v>8500420</v>
      </c>
      <c r="H10" s="58"/>
      <c r="I10" s="58"/>
      <c r="J10" s="68"/>
      <c r="K10" s="68"/>
      <c r="L10" s="68"/>
      <c r="M10" s="68"/>
      <c r="N10" s="68"/>
      <c r="O10" s="68"/>
      <c r="P10" s="4"/>
      <c r="Q10" s="4"/>
      <c r="R10" s="4"/>
      <c r="S10" s="4"/>
    </row>
    <row r="11" spans="1:17" ht="15">
      <c r="A11" s="58" t="s">
        <v>92</v>
      </c>
      <c r="B11" s="58">
        <v>1</v>
      </c>
      <c r="C11" s="58">
        <v>483138</v>
      </c>
      <c r="D11" s="58">
        <v>1</v>
      </c>
      <c r="E11" s="58">
        <v>905273</v>
      </c>
      <c r="F11" s="58">
        <v>1</v>
      </c>
      <c r="G11" s="58">
        <v>1381796</v>
      </c>
      <c r="H11" s="58"/>
      <c r="I11" s="58"/>
      <c r="J11" s="58">
        <v>2</v>
      </c>
      <c r="K11" s="58">
        <v>1821403</v>
      </c>
      <c r="L11" s="68"/>
      <c r="M11" s="68"/>
      <c r="N11" s="68"/>
      <c r="O11" s="68"/>
      <c r="P11" s="4"/>
      <c r="Q11" s="4"/>
    </row>
    <row r="12" spans="1:17" ht="15">
      <c r="A12" s="58" t="s">
        <v>93</v>
      </c>
      <c r="B12" s="58"/>
      <c r="C12" s="58"/>
      <c r="D12" s="58"/>
      <c r="E12" s="58"/>
      <c r="F12" s="58"/>
      <c r="G12" s="58"/>
      <c r="H12" s="58">
        <v>1</v>
      </c>
      <c r="I12" s="58">
        <v>10793010</v>
      </c>
      <c r="J12" s="68"/>
      <c r="K12" s="68"/>
      <c r="L12" s="68"/>
      <c r="M12" s="68"/>
      <c r="N12" s="68"/>
      <c r="O12" s="68"/>
      <c r="P12" s="4"/>
      <c r="Q12" s="4"/>
    </row>
    <row r="13" spans="1:17" ht="15">
      <c r="A13" s="58" t="s">
        <v>94</v>
      </c>
      <c r="B13" s="58"/>
      <c r="C13" s="58"/>
      <c r="D13" s="58"/>
      <c r="E13" s="58"/>
      <c r="F13" s="58"/>
      <c r="G13" s="58"/>
      <c r="H13" s="58"/>
      <c r="I13" s="58"/>
      <c r="J13" s="68"/>
      <c r="K13" s="68"/>
      <c r="L13" s="68"/>
      <c r="M13" s="68"/>
      <c r="N13" s="68"/>
      <c r="O13" s="68"/>
      <c r="P13" s="4"/>
      <c r="Q13" s="4"/>
    </row>
    <row r="14" spans="1:17" ht="15">
      <c r="A14" s="58" t="s">
        <v>95</v>
      </c>
      <c r="B14" s="58"/>
      <c r="C14" s="58"/>
      <c r="D14" s="58"/>
      <c r="E14" s="58"/>
      <c r="F14" s="58"/>
      <c r="G14" s="58"/>
      <c r="H14" s="58"/>
      <c r="I14" s="58"/>
      <c r="J14" s="68"/>
      <c r="K14" s="68"/>
      <c r="L14" s="68"/>
      <c r="M14" s="68"/>
      <c r="N14" s="68"/>
      <c r="O14" s="68"/>
      <c r="P14" s="4"/>
      <c r="Q14" s="4"/>
    </row>
    <row r="15" spans="1:17" ht="15">
      <c r="A15" s="58" t="s">
        <v>96</v>
      </c>
      <c r="B15" s="58">
        <v>1</v>
      </c>
      <c r="C15" s="58">
        <v>750832</v>
      </c>
      <c r="D15" s="58">
        <v>1</v>
      </c>
      <c r="E15" s="58">
        <v>692000</v>
      </c>
      <c r="F15" s="58"/>
      <c r="G15" s="58"/>
      <c r="H15" s="58"/>
      <c r="I15" s="58"/>
      <c r="J15" s="68"/>
      <c r="K15" s="68"/>
      <c r="L15" s="68"/>
      <c r="M15" s="68"/>
      <c r="N15" s="68"/>
      <c r="O15" s="68"/>
      <c r="P15" s="4"/>
      <c r="Q15" s="4"/>
    </row>
    <row r="16" spans="1:17" ht="15">
      <c r="A16" s="58" t="s">
        <v>97</v>
      </c>
      <c r="B16" s="58"/>
      <c r="C16" s="58"/>
      <c r="D16" s="58"/>
      <c r="E16" s="58"/>
      <c r="F16" s="58"/>
      <c r="G16" s="58"/>
      <c r="H16" s="58"/>
      <c r="I16" s="58"/>
      <c r="J16" s="68"/>
      <c r="K16" s="68"/>
      <c r="L16" s="68"/>
      <c r="M16" s="68"/>
      <c r="N16" s="68"/>
      <c r="O16" s="68"/>
      <c r="P16" s="4"/>
      <c r="Q16" s="4"/>
    </row>
    <row r="17" spans="1:17" ht="15">
      <c r="A17" s="58" t="s">
        <v>98</v>
      </c>
      <c r="B17" s="58"/>
      <c r="C17" s="58"/>
      <c r="D17" s="58"/>
      <c r="E17" s="58"/>
      <c r="F17" s="58"/>
      <c r="G17" s="58"/>
      <c r="H17" s="58"/>
      <c r="I17" s="58"/>
      <c r="J17" s="68"/>
      <c r="K17" s="68"/>
      <c r="L17" s="68"/>
      <c r="M17" s="68"/>
      <c r="N17" s="68"/>
      <c r="O17" s="68"/>
      <c r="P17" s="4"/>
      <c r="Q17" s="4"/>
    </row>
    <row r="18" spans="1:17" ht="15">
      <c r="A18" s="65" t="s">
        <v>100</v>
      </c>
      <c r="B18" s="65">
        <f>+SUM(B6:B17)</f>
        <v>8</v>
      </c>
      <c r="C18" s="65">
        <f aca="true" t="shared" si="0" ref="C18:O18">+SUM(C6:C17)</f>
        <v>3479439</v>
      </c>
      <c r="D18" s="65">
        <f t="shared" si="0"/>
        <v>8</v>
      </c>
      <c r="E18" s="65">
        <f t="shared" si="0"/>
        <v>7127214</v>
      </c>
      <c r="F18" s="65">
        <f t="shared" si="0"/>
        <v>9</v>
      </c>
      <c r="G18" s="65">
        <f t="shared" si="0"/>
        <v>12947359</v>
      </c>
      <c r="H18" s="65">
        <f t="shared" si="0"/>
        <v>8</v>
      </c>
      <c r="I18" s="65">
        <f t="shared" si="0"/>
        <v>16485884</v>
      </c>
      <c r="J18" s="65">
        <f t="shared" si="0"/>
        <v>8</v>
      </c>
      <c r="K18" s="65">
        <f t="shared" si="0"/>
        <v>9231496</v>
      </c>
      <c r="L18" s="65">
        <f t="shared" si="0"/>
        <v>6</v>
      </c>
      <c r="M18" s="65">
        <f t="shared" si="0"/>
        <v>15153024.66</v>
      </c>
      <c r="N18" s="65">
        <f t="shared" si="0"/>
        <v>2</v>
      </c>
      <c r="O18" s="65">
        <f t="shared" si="0"/>
        <v>8954841.43</v>
      </c>
      <c r="P18" s="4"/>
      <c r="Q18" s="4"/>
    </row>
    <row r="21" ht="15">
      <c r="A21" s="69" t="s">
        <v>8</v>
      </c>
    </row>
    <row r="22" spans="1:13" ht="15">
      <c r="A22" s="6"/>
      <c r="B22" s="193">
        <v>2012</v>
      </c>
      <c r="C22" s="193"/>
      <c r="D22" s="193">
        <v>2013</v>
      </c>
      <c r="E22" s="193"/>
      <c r="F22" s="193">
        <v>2014</v>
      </c>
      <c r="G22" s="193"/>
      <c r="H22" s="193">
        <v>2015</v>
      </c>
      <c r="I22" s="193"/>
      <c r="J22" s="193">
        <v>2016</v>
      </c>
      <c r="K22" s="193"/>
      <c r="M22" s="4"/>
    </row>
    <row r="23" spans="1:11" ht="15">
      <c r="A23" s="6"/>
      <c r="B23" s="66" t="s">
        <v>10</v>
      </c>
      <c r="C23" s="66" t="s">
        <v>11</v>
      </c>
      <c r="D23" s="66" t="s">
        <v>10</v>
      </c>
      <c r="E23" s="66" t="s">
        <v>11</v>
      </c>
      <c r="F23" s="66" t="s">
        <v>10</v>
      </c>
      <c r="G23" s="66" t="s">
        <v>11</v>
      </c>
      <c r="H23" s="66" t="s">
        <v>10</v>
      </c>
      <c r="I23" s="66" t="s">
        <v>11</v>
      </c>
      <c r="J23" s="66" t="s">
        <v>10</v>
      </c>
      <c r="K23" s="66" t="s">
        <v>11</v>
      </c>
    </row>
    <row r="24" spans="1:11" ht="15">
      <c r="A24" s="67" t="s">
        <v>5</v>
      </c>
      <c r="B24" s="58">
        <v>670</v>
      </c>
      <c r="C24" s="58">
        <v>622654060</v>
      </c>
      <c r="D24" s="58">
        <v>760</v>
      </c>
      <c r="E24" s="58">
        <v>1110932113</v>
      </c>
      <c r="F24" s="58">
        <v>618</v>
      </c>
      <c r="G24" s="58">
        <v>755347284</v>
      </c>
      <c r="H24" s="58">
        <v>697</v>
      </c>
      <c r="I24" s="58">
        <v>999611640</v>
      </c>
      <c r="J24" s="58">
        <v>659</v>
      </c>
      <c r="K24" s="58">
        <v>1456198994</v>
      </c>
    </row>
    <row r="25" spans="1:11" ht="15">
      <c r="A25" s="67" t="s">
        <v>52</v>
      </c>
      <c r="B25" s="58">
        <v>382</v>
      </c>
      <c r="C25" s="58">
        <v>141618217</v>
      </c>
      <c r="D25" s="58">
        <v>378</v>
      </c>
      <c r="E25" s="58">
        <v>157756655</v>
      </c>
      <c r="F25" s="58">
        <v>360</v>
      </c>
      <c r="G25" s="58">
        <v>199514532</v>
      </c>
      <c r="H25" s="58">
        <v>445</v>
      </c>
      <c r="I25" s="58">
        <v>387247848</v>
      </c>
      <c r="J25" s="68">
        <v>456</v>
      </c>
      <c r="K25" s="58">
        <v>625537806</v>
      </c>
    </row>
    <row r="26" spans="1:11" ht="15">
      <c r="A26" s="58" t="s">
        <v>88</v>
      </c>
      <c r="B26" s="58">
        <v>4</v>
      </c>
      <c r="C26" s="58">
        <v>16437059</v>
      </c>
      <c r="D26" s="58">
        <v>17</v>
      </c>
      <c r="E26" s="58">
        <v>184352598</v>
      </c>
      <c r="F26" s="58">
        <v>4</v>
      </c>
      <c r="G26" s="58">
        <v>34180340</v>
      </c>
      <c r="H26" s="58">
        <v>5</v>
      </c>
      <c r="I26" s="58">
        <v>46677517</v>
      </c>
      <c r="J26" s="68">
        <v>10</v>
      </c>
      <c r="K26" s="58">
        <v>155773324</v>
      </c>
    </row>
    <row r="27" spans="1:11" ht="15">
      <c r="A27" s="58" t="s">
        <v>89</v>
      </c>
      <c r="B27" s="58">
        <v>16</v>
      </c>
      <c r="C27" s="58">
        <v>42389635</v>
      </c>
      <c r="D27" s="58">
        <v>15</v>
      </c>
      <c r="E27" s="58">
        <v>43417332</v>
      </c>
      <c r="F27" s="58">
        <v>6</v>
      </c>
      <c r="G27" s="58">
        <v>10981634</v>
      </c>
      <c r="H27" s="58">
        <v>16</v>
      </c>
      <c r="I27" s="58">
        <v>56178925</v>
      </c>
      <c r="J27" s="68">
        <v>12</v>
      </c>
      <c r="K27" s="58">
        <v>64475823</v>
      </c>
    </row>
    <row r="28" spans="1:11" ht="15">
      <c r="A28" s="58" t="s">
        <v>90</v>
      </c>
      <c r="B28" s="15"/>
      <c r="C28" s="15"/>
      <c r="D28" s="15"/>
      <c r="E28" s="15"/>
      <c r="F28" s="58">
        <v>6</v>
      </c>
      <c r="G28" s="58">
        <v>117536548</v>
      </c>
      <c r="H28" s="58">
        <v>2</v>
      </c>
      <c r="I28" s="58">
        <v>33403111</v>
      </c>
      <c r="J28" s="58">
        <v>1</v>
      </c>
      <c r="K28" s="58">
        <v>26241797</v>
      </c>
    </row>
    <row r="29" spans="1:11" ht="15">
      <c r="A29" s="58" t="s">
        <v>91</v>
      </c>
      <c r="B29" s="58">
        <v>75</v>
      </c>
      <c r="C29" s="58">
        <v>259739333</v>
      </c>
      <c r="D29" s="58">
        <v>88</v>
      </c>
      <c r="E29" s="58">
        <v>352571196</v>
      </c>
      <c r="F29" s="58">
        <v>28</v>
      </c>
      <c r="G29" s="58">
        <v>103135155</v>
      </c>
      <c r="H29" s="58">
        <v>4</v>
      </c>
      <c r="I29" s="58">
        <v>19667072</v>
      </c>
      <c r="J29" s="58">
        <v>0</v>
      </c>
      <c r="K29" s="58" t="s">
        <v>60</v>
      </c>
    </row>
    <row r="30" spans="1:11" ht="15">
      <c r="A30" s="58" t="s">
        <v>92</v>
      </c>
      <c r="B30" s="58">
        <v>80</v>
      </c>
      <c r="C30" s="58">
        <v>59840802</v>
      </c>
      <c r="D30" s="58">
        <v>87</v>
      </c>
      <c r="E30" s="58">
        <v>73064334</v>
      </c>
      <c r="F30" s="58">
        <v>55</v>
      </c>
      <c r="G30" s="58">
        <v>52752751</v>
      </c>
      <c r="H30" s="58">
        <v>70</v>
      </c>
      <c r="I30" s="58">
        <v>100452721</v>
      </c>
      <c r="J30" s="68">
        <v>85</v>
      </c>
      <c r="K30" s="58">
        <v>166858832</v>
      </c>
    </row>
    <row r="31" spans="1:11" ht="15">
      <c r="A31" s="58" t="s">
        <v>93</v>
      </c>
      <c r="B31" s="58"/>
      <c r="C31" s="15"/>
      <c r="D31" s="58">
        <v>15</v>
      </c>
      <c r="E31" s="58">
        <v>75178894</v>
      </c>
      <c r="F31" s="58">
        <v>24</v>
      </c>
      <c r="G31" s="58">
        <v>113383147</v>
      </c>
      <c r="H31" s="58">
        <v>23</v>
      </c>
      <c r="I31" s="58">
        <v>207503989</v>
      </c>
      <c r="J31" s="58">
        <v>22</v>
      </c>
      <c r="K31" s="58">
        <v>223863123</v>
      </c>
    </row>
    <row r="32" spans="1:11" ht="15">
      <c r="A32" s="58" t="s">
        <v>94</v>
      </c>
      <c r="B32" s="58">
        <v>4</v>
      </c>
      <c r="C32" s="58">
        <v>29923316</v>
      </c>
      <c r="D32" s="58">
        <v>6</v>
      </c>
      <c r="E32" s="58">
        <v>116408237</v>
      </c>
      <c r="F32" s="15"/>
      <c r="G32" s="15"/>
      <c r="H32" s="58">
        <v>2</v>
      </c>
      <c r="I32" s="58">
        <v>42659918</v>
      </c>
      <c r="J32" s="58">
        <v>2</v>
      </c>
      <c r="K32" s="58">
        <v>62704809</v>
      </c>
    </row>
    <row r="33" spans="1:11" ht="15">
      <c r="A33" s="58" t="s">
        <v>95</v>
      </c>
      <c r="B33" s="58">
        <v>3</v>
      </c>
      <c r="C33" s="58">
        <v>10855721</v>
      </c>
      <c r="D33" s="58">
        <v>6</v>
      </c>
      <c r="E33" s="58">
        <v>11794242</v>
      </c>
      <c r="F33" s="58">
        <v>7</v>
      </c>
      <c r="G33" s="58">
        <v>30168570</v>
      </c>
      <c r="H33" s="58">
        <v>1</v>
      </c>
      <c r="I33" s="58">
        <v>2663044</v>
      </c>
      <c r="J33" s="68">
        <v>2</v>
      </c>
      <c r="K33" s="58">
        <v>9070255</v>
      </c>
    </row>
    <row r="34" spans="1:11" ht="15">
      <c r="A34" s="15" t="s">
        <v>101</v>
      </c>
      <c r="B34" s="15"/>
      <c r="C34" s="15"/>
      <c r="D34" s="15"/>
      <c r="E34" s="15"/>
      <c r="F34" s="58"/>
      <c r="G34" s="58"/>
      <c r="H34" s="58"/>
      <c r="I34" s="58"/>
      <c r="J34" s="58">
        <v>2</v>
      </c>
      <c r="K34" s="58">
        <v>16681391</v>
      </c>
    </row>
    <row r="35" spans="1:11" ht="15">
      <c r="A35" s="58" t="s">
        <v>96</v>
      </c>
      <c r="B35" s="15">
        <v>86</v>
      </c>
      <c r="C35" s="6">
        <v>56915713</v>
      </c>
      <c r="D35" s="15">
        <v>131</v>
      </c>
      <c r="E35" s="6">
        <v>89769473</v>
      </c>
      <c r="F35" s="15">
        <v>107</v>
      </c>
      <c r="G35" s="6">
        <v>83816687</v>
      </c>
      <c r="H35" s="15">
        <v>115</v>
      </c>
      <c r="I35" s="6">
        <v>96763272</v>
      </c>
      <c r="J35" s="15">
        <v>59</v>
      </c>
      <c r="K35" s="6">
        <v>99272150</v>
      </c>
    </row>
    <row r="36" spans="1:11" ht="15">
      <c r="A36" s="58" t="s">
        <v>97</v>
      </c>
      <c r="B36" s="15">
        <v>1</v>
      </c>
      <c r="C36" s="6">
        <v>99625</v>
      </c>
      <c r="D36" s="15"/>
      <c r="E36" s="6">
        <v>440363</v>
      </c>
      <c r="F36" s="15"/>
      <c r="G36" s="15"/>
      <c r="H36" s="15"/>
      <c r="I36" s="15"/>
      <c r="J36" s="15"/>
      <c r="K36" s="15"/>
    </row>
    <row r="37" spans="1:11" ht="15">
      <c r="A37" s="58" t="s">
        <v>98</v>
      </c>
      <c r="B37" s="15">
        <v>19</v>
      </c>
      <c r="C37" s="6">
        <v>4834638</v>
      </c>
      <c r="D37" s="15">
        <v>17</v>
      </c>
      <c r="E37" s="6">
        <v>6178789</v>
      </c>
      <c r="F37" s="15">
        <v>21</v>
      </c>
      <c r="G37" s="6">
        <v>8157961</v>
      </c>
      <c r="H37" s="15">
        <v>14</v>
      </c>
      <c r="I37" s="6">
        <v>6394223</v>
      </c>
      <c r="J37" s="15">
        <v>8</v>
      </c>
      <c r="K37" s="6">
        <v>5719685</v>
      </c>
    </row>
    <row r="39" ht="15">
      <c r="A39" s="92" t="s">
        <v>161</v>
      </c>
    </row>
  </sheetData>
  <sheetProtection/>
  <mergeCells count="12">
    <mergeCell ref="J4:K4"/>
    <mergeCell ref="L4:M4"/>
    <mergeCell ref="N4:O4"/>
    <mergeCell ref="B22:C22"/>
    <mergeCell ref="D22:E22"/>
    <mergeCell ref="F22:G22"/>
    <mergeCell ref="H22:I22"/>
    <mergeCell ref="J22:K22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"/>
    </sheetView>
  </sheetViews>
  <sheetFormatPr defaultColWidth="11.421875" defaultRowHeight="15"/>
  <cols>
    <col min="1" max="1" width="18.57421875" style="0" bestFit="1" customWidth="1"/>
    <col min="2" max="2" width="11.8515625" style="0" bestFit="1" customWidth="1"/>
    <col min="3" max="3" width="14.28125" style="0" bestFit="1" customWidth="1"/>
    <col min="4" max="4" width="11.8515625" style="0" bestFit="1" customWidth="1"/>
    <col min="5" max="5" width="14.28125" style="0" bestFit="1" customWidth="1"/>
    <col min="6" max="6" width="11.8515625" style="0" bestFit="1" customWidth="1"/>
    <col min="7" max="7" width="14.28125" style="0" bestFit="1" customWidth="1"/>
    <col min="8" max="8" width="11.8515625" style="0" bestFit="1" customWidth="1"/>
    <col min="9" max="9" width="14.28125" style="0" bestFit="1" customWidth="1"/>
    <col min="10" max="10" width="11.8515625" style="0" bestFit="1" customWidth="1"/>
    <col min="11" max="11" width="14.28125" style="0" bestFit="1" customWidth="1"/>
    <col min="13" max="13" width="14.28125" style="0" bestFit="1" customWidth="1"/>
    <col min="16" max="16" width="9.7109375" style="0" bestFit="1" customWidth="1"/>
    <col min="17" max="17" width="14.57421875" style="0" bestFit="1" customWidth="1"/>
  </cols>
  <sheetData>
    <row r="1" ht="15">
      <c r="A1" s="11" t="s">
        <v>67</v>
      </c>
    </row>
    <row r="2" ht="15">
      <c r="A2" s="11"/>
    </row>
    <row r="3" ht="15">
      <c r="A3" s="11" t="s">
        <v>1</v>
      </c>
    </row>
    <row r="4" spans="1:17" ht="15">
      <c r="A4" s="64"/>
      <c r="B4" s="196">
        <v>2012</v>
      </c>
      <c r="C4" s="196"/>
      <c r="D4" s="196">
        <v>2013</v>
      </c>
      <c r="E4" s="196"/>
      <c r="F4" s="196">
        <v>2014</v>
      </c>
      <c r="G4" s="196"/>
      <c r="H4" s="196">
        <v>2015</v>
      </c>
      <c r="I4" s="196"/>
      <c r="J4" s="196">
        <v>2016</v>
      </c>
      <c r="K4" s="196"/>
      <c r="L4" s="194">
        <v>2017</v>
      </c>
      <c r="M4" s="195"/>
      <c r="N4" s="194">
        <v>2018</v>
      </c>
      <c r="O4" s="195"/>
      <c r="P4" s="194" t="s">
        <v>102</v>
      </c>
      <c r="Q4" s="195"/>
    </row>
    <row r="5" spans="1:17" ht="15">
      <c r="A5" s="64"/>
      <c r="B5" s="64" t="s">
        <v>10</v>
      </c>
      <c r="C5" s="64" t="s">
        <v>11</v>
      </c>
      <c r="D5" s="64" t="s">
        <v>10</v>
      </c>
      <c r="E5" s="64" t="s">
        <v>11</v>
      </c>
      <c r="F5" s="64" t="s">
        <v>10</v>
      </c>
      <c r="G5" s="64" t="s">
        <v>11</v>
      </c>
      <c r="H5" s="64" t="s">
        <v>10</v>
      </c>
      <c r="I5" s="64" t="s">
        <v>11</v>
      </c>
      <c r="J5" s="64" t="s">
        <v>10</v>
      </c>
      <c r="K5" s="64" t="s">
        <v>11</v>
      </c>
      <c r="L5" s="64" t="s">
        <v>10</v>
      </c>
      <c r="M5" s="64" t="s">
        <v>11</v>
      </c>
      <c r="N5" s="64" t="s">
        <v>10</v>
      </c>
      <c r="O5" s="64" t="s">
        <v>11</v>
      </c>
      <c r="P5" s="64" t="s">
        <v>10</v>
      </c>
      <c r="Q5" s="64" t="s">
        <v>11</v>
      </c>
    </row>
    <row r="6" spans="1:17" ht="15">
      <c r="A6" s="6" t="s">
        <v>1</v>
      </c>
      <c r="B6" s="58">
        <v>4</v>
      </c>
      <c r="C6" s="58">
        <v>508045</v>
      </c>
      <c r="D6" s="58">
        <v>5</v>
      </c>
      <c r="E6" s="58">
        <v>253970</v>
      </c>
      <c r="F6" s="58">
        <v>13</v>
      </c>
      <c r="G6" s="58">
        <v>1400040</v>
      </c>
      <c r="H6" s="58">
        <v>82</v>
      </c>
      <c r="I6" s="58">
        <v>41784190</v>
      </c>
      <c r="J6" s="58">
        <v>48</v>
      </c>
      <c r="K6" s="58">
        <v>26140296</v>
      </c>
      <c r="L6" s="58">
        <f>+SUM(L7:L15)</f>
        <v>83</v>
      </c>
      <c r="M6" s="58">
        <f>+SUM(M7:M15)</f>
        <v>24369081</v>
      </c>
      <c r="N6" s="58"/>
      <c r="O6" s="58"/>
      <c r="P6" s="6">
        <f>+B6+D6+F6+H6+J6+L6+N6</f>
        <v>235</v>
      </c>
      <c r="Q6" s="6">
        <f>+C6+E6+G6+I6+K6+M6+O6</f>
        <v>94455622</v>
      </c>
    </row>
    <row r="7" spans="1:17" ht="15">
      <c r="A7" s="7" t="s">
        <v>52</v>
      </c>
      <c r="B7" s="58"/>
      <c r="C7" s="58"/>
      <c r="D7" s="58"/>
      <c r="E7" s="58"/>
      <c r="F7" s="58"/>
      <c r="G7" s="58"/>
      <c r="H7" s="58"/>
      <c r="I7" s="58"/>
      <c r="J7" s="58">
        <v>0</v>
      </c>
      <c r="K7" s="58">
        <v>0</v>
      </c>
      <c r="L7" s="58">
        <v>1</v>
      </c>
      <c r="M7" s="59">
        <v>1219918</v>
      </c>
      <c r="N7" s="58"/>
      <c r="O7" s="59"/>
      <c r="P7" s="6">
        <f aca="true" t="shared" si="0" ref="P7:P15">+B7+D7+F7+H7+J7+L7+N7</f>
        <v>1</v>
      </c>
      <c r="Q7" s="6">
        <f aca="true" t="shared" si="1" ref="Q7:Q15">+C7+E7+G7+I7+K7+M7+O7</f>
        <v>1219918</v>
      </c>
    </row>
    <row r="8" spans="1:17" ht="15">
      <c r="A8" s="6" t="s">
        <v>53</v>
      </c>
      <c r="B8" s="58"/>
      <c r="C8" s="58"/>
      <c r="D8" s="58"/>
      <c r="E8" s="58"/>
      <c r="F8" s="58"/>
      <c r="G8" s="58"/>
      <c r="H8" s="58">
        <v>1</v>
      </c>
      <c r="I8" s="58">
        <v>288520</v>
      </c>
      <c r="J8" s="58">
        <v>0</v>
      </c>
      <c r="K8" s="58">
        <v>0</v>
      </c>
      <c r="L8" s="58">
        <v>1</v>
      </c>
      <c r="M8" s="58">
        <v>289500</v>
      </c>
      <c r="N8" s="58"/>
      <c r="O8" s="58"/>
      <c r="P8" s="6">
        <f t="shared" si="0"/>
        <v>2</v>
      </c>
      <c r="Q8" s="6">
        <f t="shared" si="1"/>
        <v>578020</v>
      </c>
    </row>
    <row r="9" spans="1:17" ht="15">
      <c r="A9" s="6" t="s">
        <v>54</v>
      </c>
      <c r="B9" s="58"/>
      <c r="C9" s="58"/>
      <c r="D9" s="58"/>
      <c r="E9" s="58"/>
      <c r="F9" s="58">
        <v>1</v>
      </c>
      <c r="G9" s="58">
        <v>250650</v>
      </c>
      <c r="H9" s="58"/>
      <c r="I9" s="58"/>
      <c r="J9" s="58">
        <v>1</v>
      </c>
      <c r="K9" s="58">
        <v>650402</v>
      </c>
      <c r="L9" s="58">
        <v>1</v>
      </c>
      <c r="M9" s="59">
        <v>1099000</v>
      </c>
      <c r="N9" s="58"/>
      <c r="O9" s="59"/>
      <c r="P9" s="6">
        <f t="shared" si="0"/>
        <v>3</v>
      </c>
      <c r="Q9" s="6">
        <f t="shared" si="1"/>
        <v>2000052</v>
      </c>
    </row>
    <row r="10" spans="1:19" ht="15">
      <c r="A10" s="6" t="s">
        <v>55</v>
      </c>
      <c r="B10" s="58">
        <v>2</v>
      </c>
      <c r="C10" s="58">
        <v>240910</v>
      </c>
      <c r="D10" s="58"/>
      <c r="E10" s="58"/>
      <c r="F10" s="58">
        <v>4</v>
      </c>
      <c r="G10" s="58">
        <v>664950</v>
      </c>
      <c r="H10" s="58">
        <v>3</v>
      </c>
      <c r="I10" s="58">
        <v>1423232</v>
      </c>
      <c r="J10" s="58">
        <v>0</v>
      </c>
      <c r="K10" s="58">
        <v>0</v>
      </c>
      <c r="L10" s="58"/>
      <c r="M10" s="58"/>
      <c r="N10" s="58"/>
      <c r="O10" s="58"/>
      <c r="P10" s="6">
        <f t="shared" si="0"/>
        <v>9</v>
      </c>
      <c r="Q10" s="6">
        <f t="shared" si="1"/>
        <v>2329092</v>
      </c>
      <c r="R10" s="4"/>
      <c r="S10" s="4"/>
    </row>
    <row r="11" spans="1:17" ht="15">
      <c r="A11" s="6" t="s">
        <v>56</v>
      </c>
      <c r="B11" s="58"/>
      <c r="C11" s="58"/>
      <c r="D11" s="58">
        <v>2</v>
      </c>
      <c r="E11" s="58">
        <v>100000</v>
      </c>
      <c r="F11" s="58">
        <v>5</v>
      </c>
      <c r="G11" s="58">
        <v>310000</v>
      </c>
      <c r="H11" s="58">
        <v>12</v>
      </c>
      <c r="I11" s="58">
        <v>980000</v>
      </c>
      <c r="J11" s="58">
        <v>12</v>
      </c>
      <c r="K11" s="58">
        <v>1020000</v>
      </c>
      <c r="L11" s="58">
        <v>50</v>
      </c>
      <c r="M11" s="58">
        <v>7000000</v>
      </c>
      <c r="N11" s="58">
        <v>3</v>
      </c>
      <c r="O11" s="58">
        <v>480000</v>
      </c>
      <c r="P11" s="6">
        <f t="shared" si="0"/>
        <v>84</v>
      </c>
      <c r="Q11" s="6">
        <f t="shared" si="1"/>
        <v>9890000</v>
      </c>
    </row>
    <row r="12" spans="1:17" ht="15">
      <c r="A12" s="6" t="s">
        <v>57</v>
      </c>
      <c r="B12" s="58"/>
      <c r="C12" s="58"/>
      <c r="D12" s="58"/>
      <c r="E12" s="58"/>
      <c r="F12" s="58"/>
      <c r="G12" s="58"/>
      <c r="H12" s="58"/>
      <c r="I12" s="58"/>
      <c r="J12" s="58">
        <v>2</v>
      </c>
      <c r="K12" s="58">
        <v>6350500</v>
      </c>
      <c r="L12" s="58"/>
      <c r="M12" s="58"/>
      <c r="N12" s="58"/>
      <c r="O12" s="58"/>
      <c r="P12" s="6">
        <f t="shared" si="0"/>
        <v>2</v>
      </c>
      <c r="Q12" s="6">
        <f t="shared" si="1"/>
        <v>6350500</v>
      </c>
    </row>
    <row r="13" spans="1:17" ht="15">
      <c r="A13" s="6" t="s">
        <v>58</v>
      </c>
      <c r="B13" s="58">
        <v>2</v>
      </c>
      <c r="C13" s="58">
        <v>267135</v>
      </c>
      <c r="D13" s="58">
        <v>1</v>
      </c>
      <c r="E13" s="58">
        <v>104000</v>
      </c>
      <c r="F13" s="58">
        <v>1</v>
      </c>
      <c r="G13" s="58">
        <v>134940</v>
      </c>
      <c r="H13" s="58">
        <v>66</v>
      </c>
      <c r="I13" s="58">
        <v>39092438</v>
      </c>
      <c r="J13" s="58">
        <v>30</v>
      </c>
      <c r="K13" s="58">
        <v>18059394</v>
      </c>
      <c r="L13" s="58">
        <v>30</v>
      </c>
      <c r="M13" s="58">
        <v>14760663</v>
      </c>
      <c r="N13" s="58">
        <v>5</v>
      </c>
      <c r="O13" s="58">
        <v>2969800</v>
      </c>
      <c r="P13" s="6">
        <f t="shared" si="0"/>
        <v>135</v>
      </c>
      <c r="Q13" s="6">
        <f t="shared" si="1"/>
        <v>75388370</v>
      </c>
    </row>
    <row r="14" spans="1:19" ht="15">
      <c r="A14" s="6" t="s">
        <v>59</v>
      </c>
      <c r="B14" s="58"/>
      <c r="C14" s="58"/>
      <c r="D14" s="58">
        <v>2</v>
      </c>
      <c r="E14" s="58">
        <v>49970</v>
      </c>
      <c r="F14" s="58">
        <v>2</v>
      </c>
      <c r="G14" s="58">
        <v>39500</v>
      </c>
      <c r="H14" s="58"/>
      <c r="I14" s="58"/>
      <c r="J14" s="58">
        <v>1</v>
      </c>
      <c r="K14" s="58">
        <v>60000</v>
      </c>
      <c r="L14" s="58"/>
      <c r="M14" s="58"/>
      <c r="N14" s="58"/>
      <c r="O14" s="58"/>
      <c r="P14" s="6">
        <f t="shared" si="0"/>
        <v>5</v>
      </c>
      <c r="Q14" s="6">
        <f t="shared" si="1"/>
        <v>149470</v>
      </c>
      <c r="R14" s="4"/>
      <c r="S14" s="4"/>
    </row>
    <row r="15" spans="1:17" ht="15">
      <c r="A15" s="6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">
        <f t="shared" si="0"/>
        <v>0</v>
      </c>
      <c r="Q15" s="6">
        <f t="shared" si="1"/>
        <v>0</v>
      </c>
    </row>
    <row r="18" spans="1:13" ht="15">
      <c r="A18" s="63" t="s">
        <v>8</v>
      </c>
      <c r="B18" s="196">
        <v>2012</v>
      </c>
      <c r="C18" s="196"/>
      <c r="D18" s="196">
        <v>2013</v>
      </c>
      <c r="E18" s="196"/>
      <c r="F18" s="196">
        <v>2014</v>
      </c>
      <c r="G18" s="196"/>
      <c r="H18" s="196">
        <v>2015</v>
      </c>
      <c r="I18" s="196"/>
      <c r="J18" s="196">
        <v>2016</v>
      </c>
      <c r="K18" s="196"/>
      <c r="L18" s="194">
        <v>2017</v>
      </c>
      <c r="M18" s="195"/>
    </row>
    <row r="19" spans="1:13" ht="15">
      <c r="A19" s="63"/>
      <c r="B19" s="64" t="s">
        <v>10</v>
      </c>
      <c r="C19" s="64" t="s">
        <v>11</v>
      </c>
      <c r="D19" s="64" t="s">
        <v>10</v>
      </c>
      <c r="E19" s="64" t="s">
        <v>11</v>
      </c>
      <c r="F19" s="64" t="s">
        <v>10</v>
      </c>
      <c r="G19" s="64" t="s">
        <v>11</v>
      </c>
      <c r="H19" s="64" t="s">
        <v>10</v>
      </c>
      <c r="I19" s="64" t="s">
        <v>11</v>
      </c>
      <c r="J19" s="64" t="s">
        <v>10</v>
      </c>
      <c r="K19" s="64" t="s">
        <v>11</v>
      </c>
      <c r="L19" s="64" t="s">
        <v>10</v>
      </c>
      <c r="M19" s="64" t="s">
        <v>11</v>
      </c>
    </row>
    <row r="20" spans="1:13" ht="15">
      <c r="A20" s="15" t="s">
        <v>46</v>
      </c>
      <c r="B20" s="15">
        <v>269</v>
      </c>
      <c r="C20" s="6">
        <v>46127347</v>
      </c>
      <c r="D20" s="15">
        <v>465</v>
      </c>
      <c r="E20" s="6">
        <v>73673419</v>
      </c>
      <c r="F20" s="15">
        <v>577</v>
      </c>
      <c r="G20" s="6">
        <v>100146799</v>
      </c>
      <c r="H20" s="15">
        <v>652</v>
      </c>
      <c r="I20" s="6">
        <v>185887572</v>
      </c>
      <c r="J20" s="15">
        <v>462</v>
      </c>
      <c r="K20" s="6">
        <v>160468479</v>
      </c>
      <c r="L20" s="15"/>
      <c r="M20" s="6"/>
    </row>
    <row r="21" spans="1:13" ht="15">
      <c r="A21" s="7" t="s">
        <v>52</v>
      </c>
      <c r="B21" s="15">
        <v>1</v>
      </c>
      <c r="C21" s="6">
        <v>384250</v>
      </c>
      <c r="D21" s="15"/>
      <c r="E21" s="6"/>
      <c r="F21" s="15"/>
      <c r="G21" s="6"/>
      <c r="H21" s="15"/>
      <c r="I21" s="15"/>
      <c r="J21" s="15">
        <v>95</v>
      </c>
      <c r="K21" s="6">
        <v>67261837</v>
      </c>
      <c r="L21" s="15"/>
      <c r="M21" s="15"/>
    </row>
    <row r="22" spans="1:13" ht="15">
      <c r="A22" s="6" t="s">
        <v>53</v>
      </c>
      <c r="B22" s="15">
        <v>2</v>
      </c>
      <c r="C22" s="6">
        <v>100000</v>
      </c>
      <c r="D22" s="15"/>
      <c r="E22" s="15"/>
      <c r="F22" s="15"/>
      <c r="G22" s="15"/>
      <c r="H22" s="15">
        <v>3</v>
      </c>
      <c r="I22" s="6">
        <v>438471</v>
      </c>
      <c r="J22" s="15">
        <v>0</v>
      </c>
      <c r="K22" s="15" t="s">
        <v>60</v>
      </c>
      <c r="L22" s="15"/>
      <c r="M22" s="6"/>
    </row>
    <row r="23" spans="1:13" ht="15">
      <c r="A23" s="6" t="s">
        <v>54</v>
      </c>
      <c r="B23" s="15"/>
      <c r="C23" s="15"/>
      <c r="D23" s="15">
        <v>16</v>
      </c>
      <c r="E23" s="6">
        <v>3710639</v>
      </c>
      <c r="F23" s="15">
        <v>10</v>
      </c>
      <c r="G23" s="6">
        <v>2878020</v>
      </c>
      <c r="H23" s="15">
        <v>23</v>
      </c>
      <c r="I23" s="6">
        <v>7763996</v>
      </c>
      <c r="J23" s="15">
        <v>12</v>
      </c>
      <c r="K23" s="6">
        <v>7437139</v>
      </c>
      <c r="L23" s="15"/>
      <c r="M23" s="6"/>
    </row>
    <row r="24" spans="1:13" ht="15">
      <c r="A24" s="6" t="s">
        <v>55</v>
      </c>
      <c r="B24" s="15">
        <v>159</v>
      </c>
      <c r="C24" s="6">
        <v>32074095</v>
      </c>
      <c r="D24" s="15">
        <v>175</v>
      </c>
      <c r="E24" s="6">
        <v>42822981</v>
      </c>
      <c r="F24" s="15">
        <v>180</v>
      </c>
      <c r="G24" s="6">
        <v>55538722</v>
      </c>
      <c r="H24" s="15">
        <v>135</v>
      </c>
      <c r="I24" s="6">
        <v>63925630</v>
      </c>
      <c r="J24" s="15">
        <v>0</v>
      </c>
      <c r="K24" s="15" t="s">
        <v>60</v>
      </c>
      <c r="L24" s="15"/>
      <c r="M24" s="15"/>
    </row>
    <row r="25" spans="1:13" ht="15">
      <c r="A25" s="6" t="s">
        <v>56</v>
      </c>
      <c r="B25" s="15"/>
      <c r="C25" s="15"/>
      <c r="D25" s="15">
        <v>140</v>
      </c>
      <c r="E25" s="6">
        <v>7000000</v>
      </c>
      <c r="F25" s="15">
        <v>236</v>
      </c>
      <c r="G25" s="6">
        <v>15460000</v>
      </c>
      <c r="H25" s="15">
        <v>275</v>
      </c>
      <c r="I25" s="6">
        <v>22230000</v>
      </c>
      <c r="J25" s="15">
        <v>206</v>
      </c>
      <c r="K25" s="6">
        <v>17500000</v>
      </c>
      <c r="L25" s="15"/>
      <c r="M25" s="6"/>
    </row>
    <row r="26" spans="1:15" ht="15">
      <c r="A26" s="6" t="s">
        <v>57</v>
      </c>
      <c r="B26" s="15">
        <v>1</v>
      </c>
      <c r="C26" s="6">
        <v>158780</v>
      </c>
      <c r="D26" s="15">
        <v>1</v>
      </c>
      <c r="E26" s="6">
        <v>258790</v>
      </c>
      <c r="F26" s="15">
        <v>3</v>
      </c>
      <c r="G26" s="6">
        <v>1775133</v>
      </c>
      <c r="H26" s="15">
        <v>3</v>
      </c>
      <c r="I26" s="6">
        <v>6554881</v>
      </c>
      <c r="J26" s="15">
        <v>4</v>
      </c>
      <c r="K26" s="6">
        <v>11260508</v>
      </c>
      <c r="L26" s="15"/>
      <c r="M26" s="15"/>
      <c r="O26" s="4"/>
    </row>
    <row r="27" spans="1:13" ht="15">
      <c r="A27" s="6" t="s">
        <v>58</v>
      </c>
      <c r="B27" s="15">
        <v>96</v>
      </c>
      <c r="C27" s="6">
        <v>13114252</v>
      </c>
      <c r="D27" s="15">
        <v>114</v>
      </c>
      <c r="E27" s="6">
        <v>19343438</v>
      </c>
      <c r="F27" s="15">
        <v>122</v>
      </c>
      <c r="G27" s="6">
        <v>23592624</v>
      </c>
      <c r="H27" s="15">
        <v>201</v>
      </c>
      <c r="I27" s="6">
        <v>84491094</v>
      </c>
      <c r="J27" s="15">
        <v>121</v>
      </c>
      <c r="K27" s="6">
        <v>55416228</v>
      </c>
      <c r="L27" s="15"/>
      <c r="M27" s="6"/>
    </row>
    <row r="28" spans="1:15" ht="15">
      <c r="A28" s="6" t="s">
        <v>59</v>
      </c>
      <c r="B28" s="15">
        <v>10</v>
      </c>
      <c r="C28" s="6">
        <v>295970</v>
      </c>
      <c r="D28" s="15">
        <v>19</v>
      </c>
      <c r="E28" s="6">
        <v>537570</v>
      </c>
      <c r="F28" s="15">
        <v>26</v>
      </c>
      <c r="G28" s="6">
        <v>902300</v>
      </c>
      <c r="H28" s="15">
        <v>12</v>
      </c>
      <c r="I28" s="6">
        <v>483500</v>
      </c>
      <c r="J28" s="15">
        <v>24</v>
      </c>
      <c r="K28" s="6">
        <v>1592766</v>
      </c>
      <c r="L28" s="15"/>
      <c r="M28" s="15"/>
      <c r="O28" s="4"/>
    </row>
    <row r="30" ht="15">
      <c r="O30" s="4"/>
    </row>
    <row r="31" ht="15">
      <c r="A31" s="92" t="s">
        <v>161</v>
      </c>
    </row>
  </sheetData>
  <sheetProtection/>
  <mergeCells count="14">
    <mergeCell ref="D4:E4"/>
    <mergeCell ref="F4:G4"/>
    <mergeCell ref="H4:I4"/>
    <mergeCell ref="J4:K4"/>
    <mergeCell ref="N4:O4"/>
    <mergeCell ref="P4:Q4"/>
    <mergeCell ref="L4:M4"/>
    <mergeCell ref="L18:M18"/>
    <mergeCell ref="B18:C18"/>
    <mergeCell ref="D18:E18"/>
    <mergeCell ref="F18:G18"/>
    <mergeCell ref="H18:I18"/>
    <mergeCell ref="J18:K18"/>
    <mergeCell ref="B4:C4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9.140625" style="0" bestFit="1" customWidth="1"/>
    <col min="2" max="2" width="9.7109375" style="0" bestFit="1" customWidth="1"/>
    <col min="3" max="3" width="14.28125" style="0" bestFit="1" customWidth="1"/>
    <col min="4" max="4" width="9.7109375" style="0" bestFit="1" customWidth="1"/>
    <col min="5" max="5" width="14.28125" style="0" bestFit="1" customWidth="1"/>
    <col min="6" max="6" width="9.7109375" style="0" bestFit="1" customWidth="1"/>
    <col min="7" max="7" width="14.28125" style="0" bestFit="1" customWidth="1"/>
    <col min="8" max="8" width="9.7109375" style="0" bestFit="1" customWidth="1"/>
    <col min="9" max="9" width="14.28125" style="0" bestFit="1" customWidth="1"/>
    <col min="11" max="11" width="14.28125" style="0" bestFit="1" customWidth="1"/>
    <col min="13" max="13" width="14.57421875" style="0" bestFit="1" customWidth="1"/>
    <col min="15" max="15" width="12.7109375" style="0" bestFit="1" customWidth="1"/>
  </cols>
  <sheetData>
    <row r="1" ht="15">
      <c r="A1" s="11" t="s">
        <v>65</v>
      </c>
    </row>
    <row r="3" spans="1:13" ht="15">
      <c r="A3" s="6"/>
      <c r="B3" s="192">
        <v>2012</v>
      </c>
      <c r="C3" s="192"/>
      <c r="D3" s="192">
        <v>2013</v>
      </c>
      <c r="E3" s="192"/>
      <c r="F3" s="192">
        <v>2014</v>
      </c>
      <c r="G3" s="192"/>
      <c r="H3" s="192">
        <v>2015</v>
      </c>
      <c r="I3" s="192"/>
      <c r="J3" s="192">
        <v>2016</v>
      </c>
      <c r="K3" s="192"/>
      <c r="L3" s="192">
        <v>2017</v>
      </c>
      <c r="M3" s="192"/>
    </row>
    <row r="4" spans="1:13" ht="15">
      <c r="A4" s="6"/>
      <c r="B4" s="60" t="s">
        <v>10</v>
      </c>
      <c r="C4" s="60" t="s">
        <v>11</v>
      </c>
      <c r="D4" s="60" t="s">
        <v>10</v>
      </c>
      <c r="E4" s="60" t="s">
        <v>11</v>
      </c>
      <c r="F4" s="60" t="s">
        <v>10</v>
      </c>
      <c r="G4" s="60" t="s">
        <v>11</v>
      </c>
      <c r="H4" s="60" t="s">
        <v>10</v>
      </c>
      <c r="I4" s="60" t="s">
        <v>11</v>
      </c>
      <c r="J4" s="60" t="s">
        <v>10</v>
      </c>
      <c r="K4" s="60" t="s">
        <v>11</v>
      </c>
      <c r="L4" s="60" t="s">
        <v>10</v>
      </c>
      <c r="M4" s="60" t="s">
        <v>11</v>
      </c>
    </row>
    <row r="5" spans="1:15" ht="15">
      <c r="A5" s="6" t="s">
        <v>1</v>
      </c>
      <c r="B5" s="6">
        <v>1</v>
      </c>
      <c r="C5" s="6">
        <v>17671000</v>
      </c>
      <c r="D5" s="6">
        <v>2</v>
      </c>
      <c r="E5" s="6">
        <v>3843400</v>
      </c>
      <c r="F5" s="6">
        <v>6</v>
      </c>
      <c r="G5" s="6">
        <v>66859305</v>
      </c>
      <c r="H5" s="6">
        <v>3</v>
      </c>
      <c r="I5" s="6">
        <v>27590464</v>
      </c>
      <c r="J5" s="15"/>
      <c r="K5" s="15"/>
      <c r="L5" s="6"/>
      <c r="M5" s="6"/>
      <c r="N5" s="4"/>
      <c r="O5" s="4"/>
    </row>
    <row r="6" spans="1:15" ht="15">
      <c r="A6" s="7" t="s">
        <v>47</v>
      </c>
      <c r="B6" s="6"/>
      <c r="C6" s="6"/>
      <c r="D6" s="6">
        <v>2</v>
      </c>
      <c r="E6" s="6">
        <v>3843400</v>
      </c>
      <c r="F6" s="6">
        <v>1</v>
      </c>
      <c r="G6" s="6">
        <v>2500000</v>
      </c>
      <c r="H6" s="6"/>
      <c r="I6" s="6"/>
      <c r="J6" s="15"/>
      <c r="K6" s="15"/>
      <c r="L6" s="6">
        <v>1</v>
      </c>
      <c r="M6" s="6">
        <v>5996362</v>
      </c>
      <c r="N6" s="4"/>
      <c r="O6" s="4"/>
    </row>
    <row r="7" spans="1:15" ht="15">
      <c r="A7" s="6" t="s">
        <v>48</v>
      </c>
      <c r="B7" s="6"/>
      <c r="C7" s="6"/>
      <c r="D7" s="6"/>
      <c r="E7" s="6"/>
      <c r="F7" s="6">
        <v>2</v>
      </c>
      <c r="G7" s="6">
        <v>16435969</v>
      </c>
      <c r="H7" s="6">
        <v>3</v>
      </c>
      <c r="I7" s="6">
        <v>27590464</v>
      </c>
      <c r="J7" s="15"/>
      <c r="K7" s="15"/>
      <c r="L7" s="6"/>
      <c r="M7" s="6"/>
      <c r="N7" s="4"/>
      <c r="O7" s="4"/>
    </row>
    <row r="8" spans="1:15" ht="15">
      <c r="A8" s="6" t="s">
        <v>49</v>
      </c>
      <c r="B8" s="6">
        <v>1</v>
      </c>
      <c r="C8" s="6">
        <v>17010000</v>
      </c>
      <c r="D8" s="6"/>
      <c r="E8" s="6"/>
      <c r="F8" s="6">
        <v>2</v>
      </c>
      <c r="G8" s="6">
        <v>46923386</v>
      </c>
      <c r="H8" s="6"/>
      <c r="I8" s="6"/>
      <c r="J8" s="15"/>
      <c r="K8" s="15"/>
      <c r="L8" s="6"/>
      <c r="M8" s="6"/>
      <c r="N8" s="4"/>
      <c r="O8" s="4"/>
    </row>
    <row r="9" spans="1:15" ht="15">
      <c r="A9" s="6" t="s">
        <v>50</v>
      </c>
      <c r="B9" s="6"/>
      <c r="C9" s="6"/>
      <c r="D9" s="6"/>
      <c r="E9" s="6"/>
      <c r="F9" s="6"/>
      <c r="G9" s="6"/>
      <c r="H9" s="6"/>
      <c r="I9" s="6"/>
      <c r="J9" s="15"/>
      <c r="K9" s="15"/>
      <c r="L9" s="6"/>
      <c r="M9" s="6"/>
      <c r="N9" s="4"/>
      <c r="O9" s="4"/>
    </row>
    <row r="10" spans="1:15" ht="15">
      <c r="A10" s="6" t="s">
        <v>51</v>
      </c>
      <c r="B10" s="6">
        <v>0</v>
      </c>
      <c r="C10" s="6">
        <v>661000</v>
      </c>
      <c r="D10" s="6"/>
      <c r="E10" s="6"/>
      <c r="F10" s="6">
        <v>1</v>
      </c>
      <c r="G10" s="6">
        <v>999950</v>
      </c>
      <c r="H10" s="6"/>
      <c r="I10" s="6"/>
      <c r="J10" s="15"/>
      <c r="K10" s="15"/>
      <c r="L10" s="6"/>
      <c r="M10" s="6"/>
      <c r="N10" s="4"/>
      <c r="O10" s="4"/>
    </row>
    <row r="11" spans="1:15" ht="15">
      <c r="A11" s="6"/>
      <c r="B11" s="6"/>
      <c r="C11" s="6"/>
      <c r="D11" s="6"/>
      <c r="E11" s="6"/>
      <c r="F11" s="6"/>
      <c r="G11" s="6"/>
      <c r="H11" s="6"/>
      <c r="I11" s="6"/>
      <c r="J11" s="15"/>
      <c r="K11" s="15"/>
      <c r="L11" s="6"/>
      <c r="M11" s="6"/>
      <c r="N11" s="4"/>
      <c r="O11" s="4"/>
    </row>
    <row r="12" spans="1:15" ht="15">
      <c r="A12" s="6" t="s">
        <v>5</v>
      </c>
      <c r="B12" s="6">
        <v>16</v>
      </c>
      <c r="C12" s="6">
        <v>156831030</v>
      </c>
      <c r="D12" s="6">
        <v>53</v>
      </c>
      <c r="E12" s="6">
        <v>244479187</v>
      </c>
      <c r="F12" s="6">
        <v>81</v>
      </c>
      <c r="G12" s="6">
        <v>834763180</v>
      </c>
      <c r="H12" s="6">
        <v>55</v>
      </c>
      <c r="I12" s="6">
        <v>642400363</v>
      </c>
      <c r="J12" s="15"/>
      <c r="K12" s="15"/>
      <c r="L12" s="6"/>
      <c r="M12" s="6"/>
      <c r="N12" s="4"/>
      <c r="O12" s="4"/>
    </row>
    <row r="13" spans="1:15" ht="1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8"/>
      <c r="M13" s="8"/>
      <c r="N13" s="4"/>
      <c r="O13" s="4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9"/>
      <c r="K14" s="9"/>
      <c r="L14" s="8"/>
      <c r="M14" s="8"/>
      <c r="N14" s="4"/>
      <c r="O14" s="4"/>
    </row>
    <row r="16" spans="1:13" ht="15">
      <c r="A16" s="15"/>
      <c r="B16" s="192">
        <v>2012</v>
      </c>
      <c r="C16" s="192"/>
      <c r="D16" s="192">
        <v>2013</v>
      </c>
      <c r="E16" s="192"/>
      <c r="F16" s="192">
        <v>2014</v>
      </c>
      <c r="G16" s="192"/>
      <c r="H16" s="192">
        <v>2015</v>
      </c>
      <c r="I16" s="192"/>
      <c r="J16" s="192">
        <v>2016</v>
      </c>
      <c r="K16" s="192"/>
      <c r="L16" s="192">
        <v>2017</v>
      </c>
      <c r="M16" s="192"/>
    </row>
    <row r="17" spans="1:13" ht="15">
      <c r="A17" s="15"/>
      <c r="B17" s="60" t="s">
        <v>10</v>
      </c>
      <c r="C17" s="60" t="s">
        <v>11</v>
      </c>
      <c r="D17" s="60" t="s">
        <v>10</v>
      </c>
      <c r="E17" s="60" t="s">
        <v>11</v>
      </c>
      <c r="F17" s="60" t="s">
        <v>10</v>
      </c>
      <c r="G17" s="60" t="s">
        <v>11</v>
      </c>
      <c r="H17" s="60" t="s">
        <v>10</v>
      </c>
      <c r="I17" s="60" t="s">
        <v>11</v>
      </c>
      <c r="J17" s="60" t="s">
        <v>10</v>
      </c>
      <c r="K17" s="60" t="s">
        <v>11</v>
      </c>
      <c r="L17" s="60" t="s">
        <v>10</v>
      </c>
      <c r="M17" s="60" t="s">
        <v>11</v>
      </c>
    </row>
    <row r="18" spans="1:13" ht="15">
      <c r="A18" s="6" t="s">
        <v>46</v>
      </c>
      <c r="B18" s="15">
        <v>16</v>
      </c>
      <c r="C18" s="6">
        <v>156831030</v>
      </c>
      <c r="D18" s="15">
        <v>53</v>
      </c>
      <c r="E18" s="6">
        <v>244479187</v>
      </c>
      <c r="F18" s="15">
        <v>81</v>
      </c>
      <c r="G18" s="6">
        <v>834763180</v>
      </c>
      <c r="H18" s="15">
        <v>55</v>
      </c>
      <c r="I18" s="6">
        <v>642400363</v>
      </c>
      <c r="J18" s="15"/>
      <c r="K18" s="15"/>
      <c r="L18" s="15"/>
      <c r="M18" s="6"/>
    </row>
    <row r="19" spans="1:32" ht="15">
      <c r="A19" s="7" t="s">
        <v>47</v>
      </c>
      <c r="B19" s="15">
        <v>6</v>
      </c>
      <c r="C19" s="6">
        <v>12656175</v>
      </c>
      <c r="D19" s="15">
        <v>39</v>
      </c>
      <c r="E19" s="6">
        <v>87764396</v>
      </c>
      <c r="F19" s="15">
        <v>24</v>
      </c>
      <c r="G19" s="6">
        <v>60147322</v>
      </c>
      <c r="H19" s="15">
        <v>0</v>
      </c>
      <c r="I19" s="6">
        <v>4429913</v>
      </c>
      <c r="J19" s="15"/>
      <c r="K19" s="15"/>
      <c r="L19" s="15"/>
      <c r="M19" s="6"/>
      <c r="U19" s="4"/>
      <c r="W19" s="4"/>
      <c r="Y19" s="4"/>
      <c r="AB19" s="4"/>
      <c r="AD19" s="4"/>
      <c r="AF19" s="4"/>
    </row>
    <row r="20" spans="1:32" ht="15">
      <c r="A20" s="6" t="s">
        <v>48</v>
      </c>
      <c r="B20" s="15"/>
      <c r="C20" s="15"/>
      <c r="D20" s="15"/>
      <c r="E20" s="15"/>
      <c r="F20" s="15">
        <v>7</v>
      </c>
      <c r="G20" s="6">
        <v>57885247</v>
      </c>
      <c r="H20" s="15">
        <v>51</v>
      </c>
      <c r="I20" s="6">
        <v>557102514</v>
      </c>
      <c r="J20" s="15"/>
      <c r="K20" s="15"/>
      <c r="L20" s="15"/>
      <c r="M20" s="6"/>
      <c r="N20" s="4"/>
      <c r="P20" s="4"/>
      <c r="R20" s="4"/>
      <c r="U20" s="4"/>
      <c r="W20" s="4"/>
      <c r="Y20" s="4"/>
      <c r="AB20" s="4"/>
      <c r="AD20" s="4"/>
      <c r="AF20" s="4"/>
    </row>
    <row r="21" spans="1:13" ht="15">
      <c r="A21" s="6" t="s">
        <v>49</v>
      </c>
      <c r="B21" s="15">
        <v>9</v>
      </c>
      <c r="C21" s="6">
        <v>97699463</v>
      </c>
      <c r="D21" s="15">
        <v>14</v>
      </c>
      <c r="E21" s="6">
        <v>154886738</v>
      </c>
      <c r="F21" s="15">
        <v>29</v>
      </c>
      <c r="G21" s="6">
        <v>570426131</v>
      </c>
      <c r="H21" s="15">
        <v>4</v>
      </c>
      <c r="I21" s="6">
        <v>70813380</v>
      </c>
      <c r="J21" s="15"/>
      <c r="K21" s="15"/>
      <c r="L21" s="15"/>
      <c r="M21" s="6"/>
    </row>
    <row r="22" spans="1:13" ht="15">
      <c r="A22" s="6" t="s">
        <v>50</v>
      </c>
      <c r="B22" s="15">
        <v>1</v>
      </c>
      <c r="C22" s="6">
        <v>37200000</v>
      </c>
      <c r="D22" s="15"/>
      <c r="E22" s="15"/>
      <c r="F22" s="15">
        <v>8</v>
      </c>
      <c r="G22" s="6">
        <v>133640319</v>
      </c>
      <c r="H22" s="15">
        <v>0</v>
      </c>
      <c r="I22" s="6">
        <v>4515150</v>
      </c>
      <c r="J22" s="15"/>
      <c r="K22" s="15"/>
      <c r="L22" s="15"/>
      <c r="M22" s="6"/>
    </row>
    <row r="23" spans="1:13" ht="15">
      <c r="A23" s="6" t="s">
        <v>51</v>
      </c>
      <c r="B23" s="15">
        <v>0</v>
      </c>
      <c r="C23" s="6">
        <v>9275392</v>
      </c>
      <c r="D23" s="15">
        <v>0</v>
      </c>
      <c r="E23" s="6">
        <v>1828053</v>
      </c>
      <c r="F23" s="15">
        <v>13</v>
      </c>
      <c r="G23" s="6">
        <v>12664161</v>
      </c>
      <c r="H23" s="15">
        <v>0</v>
      </c>
      <c r="I23" s="6">
        <v>5539406</v>
      </c>
      <c r="J23" s="15"/>
      <c r="K23" s="15"/>
      <c r="L23" s="15"/>
      <c r="M23" s="6"/>
    </row>
    <row r="27" ht="15">
      <c r="A27" s="92" t="s">
        <v>161</v>
      </c>
    </row>
  </sheetData>
  <sheetProtection/>
  <mergeCells count="12">
    <mergeCell ref="L3:M3"/>
    <mergeCell ref="B3:C3"/>
    <mergeCell ref="D3:E3"/>
    <mergeCell ref="F3:G3"/>
    <mergeCell ref="H3:I3"/>
    <mergeCell ref="J3:K3"/>
    <mergeCell ref="L16:M16"/>
    <mergeCell ref="B16:C16"/>
    <mergeCell ref="D16:E16"/>
    <mergeCell ref="F16:G16"/>
    <mergeCell ref="H16:I16"/>
    <mergeCell ref="J16:K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A4" sqref="A4"/>
    </sheetView>
  </sheetViews>
  <sheetFormatPr defaultColWidth="11.421875" defaultRowHeight="15"/>
  <cols>
    <col min="1" max="1" width="19.140625" style="0" customWidth="1"/>
    <col min="2" max="4" width="7.57421875" style="0" bestFit="1" customWidth="1"/>
    <col min="5" max="5" width="9.140625" style="0" bestFit="1" customWidth="1"/>
    <col min="6" max="6" width="7.57421875" style="0" bestFit="1" customWidth="1"/>
    <col min="7" max="7" width="9.140625" style="0" bestFit="1" customWidth="1"/>
    <col min="8" max="8" width="7.57421875" style="0" bestFit="1" customWidth="1"/>
    <col min="9" max="9" width="9.140625" style="0" bestFit="1" customWidth="1"/>
    <col min="10" max="10" width="7.57421875" style="0" bestFit="1" customWidth="1"/>
    <col min="11" max="13" width="9.140625" style="0" bestFit="1" customWidth="1"/>
    <col min="14" max="14" width="10.140625" style="0" bestFit="1" customWidth="1"/>
  </cols>
  <sheetData>
    <row r="1" ht="15">
      <c r="A1" s="11" t="s">
        <v>162</v>
      </c>
    </row>
    <row r="2" ht="15">
      <c r="A2" s="11"/>
    </row>
    <row r="3" ht="15">
      <c r="A3" s="11" t="s">
        <v>259</v>
      </c>
    </row>
    <row r="5" spans="1:14" ht="15">
      <c r="A5" s="76"/>
      <c r="B5" s="77">
        <v>2004</v>
      </c>
      <c r="C5" s="77">
        <v>2005</v>
      </c>
      <c r="D5" s="77">
        <v>2007</v>
      </c>
      <c r="E5" s="77">
        <v>2008</v>
      </c>
      <c r="F5" s="77">
        <v>2009</v>
      </c>
      <c r="G5" s="77">
        <v>2010</v>
      </c>
      <c r="H5" s="77">
        <v>2011</v>
      </c>
      <c r="I5" s="77">
        <v>2012</v>
      </c>
      <c r="J5" s="77">
        <v>2013</v>
      </c>
      <c r="K5" s="77">
        <v>2014</v>
      </c>
      <c r="L5" s="77">
        <v>2015</v>
      </c>
      <c r="M5" s="77">
        <v>2017</v>
      </c>
      <c r="N5" s="77">
        <v>2018</v>
      </c>
    </row>
    <row r="6" spans="1:14" ht="15">
      <c r="A6" s="78" t="s">
        <v>108</v>
      </c>
      <c r="B6" s="79"/>
      <c r="C6" s="79"/>
      <c r="D6" s="79"/>
      <c r="E6" s="79"/>
      <c r="F6" s="79">
        <v>3</v>
      </c>
      <c r="G6" s="79"/>
      <c r="H6" s="79">
        <v>1</v>
      </c>
      <c r="I6" s="79">
        <v>2</v>
      </c>
      <c r="J6" s="79">
        <v>1</v>
      </c>
      <c r="K6" s="79">
        <v>1</v>
      </c>
      <c r="L6" s="79"/>
      <c r="M6" s="79"/>
      <c r="N6" s="79">
        <v>2</v>
      </c>
    </row>
    <row r="7" spans="1:14" ht="15">
      <c r="A7" s="78" t="s">
        <v>109</v>
      </c>
      <c r="B7" s="79"/>
      <c r="C7" s="79"/>
      <c r="D7" s="79"/>
      <c r="E7" s="79"/>
      <c r="F7" s="79">
        <v>3</v>
      </c>
      <c r="G7" s="79">
        <v>3</v>
      </c>
      <c r="H7" s="79"/>
      <c r="I7" s="79">
        <v>3</v>
      </c>
      <c r="J7" s="79">
        <v>1</v>
      </c>
      <c r="K7" s="79"/>
      <c r="L7" s="79"/>
      <c r="M7" s="79"/>
      <c r="N7" s="79">
        <v>2</v>
      </c>
    </row>
    <row r="8" spans="1:14" ht="15">
      <c r="A8" s="78" t="s">
        <v>110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>
        <v>1</v>
      </c>
      <c r="M8" s="79">
        <v>2</v>
      </c>
      <c r="N8" s="79">
        <v>1</v>
      </c>
    </row>
    <row r="9" spans="1:14" ht="15">
      <c r="A9" s="78" t="s">
        <v>111</v>
      </c>
      <c r="B9" s="79"/>
      <c r="C9" s="79"/>
      <c r="D9" s="79"/>
      <c r="E9" s="79">
        <v>2</v>
      </c>
      <c r="F9" s="79"/>
      <c r="G9" s="79">
        <v>3</v>
      </c>
      <c r="H9" s="79">
        <v>1</v>
      </c>
      <c r="I9" s="79">
        <v>2</v>
      </c>
      <c r="J9" s="79"/>
      <c r="K9" s="79">
        <v>1</v>
      </c>
      <c r="L9" s="79">
        <v>2</v>
      </c>
      <c r="M9" s="79"/>
      <c r="N9" s="79">
        <v>1</v>
      </c>
    </row>
    <row r="10" spans="1:14" ht="15">
      <c r="A10" s="78" t="s">
        <v>112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>
        <v>1</v>
      </c>
    </row>
    <row r="11" spans="1:14" ht="15">
      <c r="A11" s="78" t="s">
        <v>113</v>
      </c>
      <c r="B11" s="79">
        <v>5</v>
      </c>
      <c r="C11" s="79">
        <v>5</v>
      </c>
      <c r="D11" s="79">
        <v>13</v>
      </c>
      <c r="E11" s="79">
        <v>15</v>
      </c>
      <c r="F11" s="79"/>
      <c r="G11" s="79">
        <v>6</v>
      </c>
      <c r="H11" s="79">
        <v>5</v>
      </c>
      <c r="I11" s="79">
        <v>1</v>
      </c>
      <c r="J11" s="79"/>
      <c r="K11" s="79"/>
      <c r="L11" s="79"/>
      <c r="M11" s="79"/>
      <c r="N11" s="79">
        <v>2</v>
      </c>
    </row>
    <row r="12" spans="1:14" ht="15">
      <c r="A12" s="78" t="s">
        <v>114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>
        <v>1</v>
      </c>
    </row>
    <row r="13" spans="1:14" ht="15">
      <c r="A13" s="78" t="s">
        <v>115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>
        <v>1</v>
      </c>
      <c r="N13" s="79">
        <v>1</v>
      </c>
    </row>
    <row r="14" spans="1:14" ht="15">
      <c r="A14" s="80" t="s">
        <v>116</v>
      </c>
      <c r="B14" s="81">
        <v>5</v>
      </c>
      <c r="C14" s="81">
        <v>5</v>
      </c>
      <c r="D14" s="81">
        <v>13</v>
      </c>
      <c r="E14" s="81">
        <v>17</v>
      </c>
      <c r="F14" s="81">
        <v>6</v>
      </c>
      <c r="G14" s="81">
        <v>12</v>
      </c>
      <c r="H14" s="81">
        <v>7</v>
      </c>
      <c r="I14" s="81">
        <v>8</v>
      </c>
      <c r="J14" s="81">
        <v>2</v>
      </c>
      <c r="K14" s="81">
        <v>2</v>
      </c>
      <c r="L14" s="81">
        <v>3</v>
      </c>
      <c r="M14" s="81">
        <v>3</v>
      </c>
      <c r="N14" s="81">
        <v>11</v>
      </c>
    </row>
    <row r="15" spans="1:14" s="72" customFormat="1" ht="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2" customFormat="1" ht="15">
      <c r="A16" s="73" t="s">
        <v>258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s="72" customFormat="1" ht="1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 t="s">
        <v>118</v>
      </c>
      <c r="B18" s="77">
        <v>2004</v>
      </c>
      <c r="C18" s="77">
        <v>2005</v>
      </c>
      <c r="D18" s="77">
        <v>2007</v>
      </c>
      <c r="E18" s="77">
        <v>2008</v>
      </c>
      <c r="F18" s="77">
        <v>2009</v>
      </c>
      <c r="G18" s="77">
        <v>2010</v>
      </c>
      <c r="H18" s="77">
        <v>2011</v>
      </c>
      <c r="I18" s="77">
        <v>2012</v>
      </c>
      <c r="J18" s="77">
        <v>2013</v>
      </c>
      <c r="K18" s="77">
        <v>2014</v>
      </c>
      <c r="L18" s="77">
        <v>2015</v>
      </c>
      <c r="M18" s="77">
        <v>2017</v>
      </c>
      <c r="N18" s="77">
        <v>2018</v>
      </c>
    </row>
    <row r="19" spans="1:14" ht="15">
      <c r="A19" s="78" t="s">
        <v>108</v>
      </c>
      <c r="B19" s="19"/>
      <c r="C19" s="19"/>
      <c r="D19" s="19"/>
      <c r="E19" s="19"/>
      <c r="F19" s="19">
        <v>146728</v>
      </c>
      <c r="G19" s="19"/>
      <c r="H19" s="19">
        <v>127200</v>
      </c>
      <c r="I19" s="19">
        <v>1061500</v>
      </c>
      <c r="J19" s="19">
        <v>204800</v>
      </c>
      <c r="K19" s="19">
        <v>330000</v>
      </c>
      <c r="L19" s="19"/>
      <c r="M19" s="19"/>
      <c r="N19" s="19">
        <v>1449000</v>
      </c>
    </row>
    <row r="20" spans="1:14" ht="15">
      <c r="A20" s="78" t="s">
        <v>109</v>
      </c>
      <c r="B20" s="19"/>
      <c r="C20" s="19"/>
      <c r="D20" s="19"/>
      <c r="E20" s="19"/>
      <c r="F20" s="19">
        <v>287055</v>
      </c>
      <c r="G20" s="19">
        <v>360000</v>
      </c>
      <c r="H20" s="19"/>
      <c r="I20" s="19">
        <v>600000</v>
      </c>
      <c r="J20" s="19">
        <v>182475</v>
      </c>
      <c r="K20" s="19"/>
      <c r="L20" s="19"/>
      <c r="M20" s="19"/>
      <c r="N20" s="19">
        <v>2890000</v>
      </c>
    </row>
    <row r="21" spans="1:14" ht="15">
      <c r="A21" s="78" t="s">
        <v>110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>
        <v>600000</v>
      </c>
      <c r="M21" s="19">
        <v>2486272</v>
      </c>
      <c r="N21" s="19">
        <v>1764090</v>
      </c>
    </row>
    <row r="22" spans="1:14" ht="15">
      <c r="A22" s="78" t="s">
        <v>111</v>
      </c>
      <c r="B22" s="19"/>
      <c r="C22" s="19"/>
      <c r="D22" s="19"/>
      <c r="E22" s="19">
        <v>600000</v>
      </c>
      <c r="F22" s="19"/>
      <c r="G22" s="19">
        <v>1350000</v>
      </c>
      <c r="H22" s="19">
        <v>300000</v>
      </c>
      <c r="I22" s="19">
        <v>2548567</v>
      </c>
      <c r="J22" s="19"/>
      <c r="K22" s="19">
        <v>690000</v>
      </c>
      <c r="L22" s="19">
        <v>1295000</v>
      </c>
      <c r="M22" s="19"/>
      <c r="N22" s="19">
        <v>4000000</v>
      </c>
    </row>
    <row r="23" spans="1:14" ht="15">
      <c r="A23" s="78" t="s">
        <v>112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1000000</v>
      </c>
    </row>
    <row r="24" spans="1:14" ht="15">
      <c r="A24" s="78" t="s">
        <v>113</v>
      </c>
      <c r="B24" s="19">
        <v>322918.52</v>
      </c>
      <c r="C24" s="19">
        <v>452225</v>
      </c>
      <c r="D24" s="19">
        <v>475379</v>
      </c>
      <c r="E24" s="19">
        <v>599909</v>
      </c>
      <c r="F24" s="19"/>
      <c r="G24" s="19">
        <v>617857</v>
      </c>
      <c r="H24" s="19">
        <v>445413</v>
      </c>
      <c r="I24" s="19">
        <v>90000</v>
      </c>
      <c r="J24" s="19"/>
      <c r="K24" s="19"/>
      <c r="L24" s="19"/>
      <c r="M24" s="19"/>
      <c r="N24" s="19">
        <v>4000000</v>
      </c>
    </row>
    <row r="25" spans="1:14" ht="15">
      <c r="A25" s="78" t="s">
        <v>114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v>150000</v>
      </c>
    </row>
    <row r="26" spans="1:14" ht="15">
      <c r="A26" s="78" t="s">
        <v>115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v>264000</v>
      </c>
      <c r="N26" s="19">
        <v>422400</v>
      </c>
    </row>
    <row r="27" spans="1:14" ht="15">
      <c r="A27" s="80" t="s">
        <v>117</v>
      </c>
      <c r="B27" s="82">
        <v>322918.52</v>
      </c>
      <c r="C27" s="82">
        <v>452225</v>
      </c>
      <c r="D27" s="82">
        <v>475379</v>
      </c>
      <c r="E27" s="82">
        <v>1199909</v>
      </c>
      <c r="F27" s="82">
        <v>433783</v>
      </c>
      <c r="G27" s="82">
        <v>2327857</v>
      </c>
      <c r="H27" s="82">
        <v>872613</v>
      </c>
      <c r="I27" s="82">
        <v>4300067</v>
      </c>
      <c r="J27" s="82">
        <v>387275</v>
      </c>
      <c r="K27" s="82">
        <v>1020000</v>
      </c>
      <c r="L27" s="82">
        <v>1895000</v>
      </c>
      <c r="M27" s="82">
        <v>2750272</v>
      </c>
      <c r="N27" s="82">
        <v>15675490</v>
      </c>
    </row>
    <row r="28" spans="1:14" s="72" customFormat="1" ht="1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3" ht="1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5" zoomScaleNormal="85" zoomScalePageLayoutView="0" workbookViewId="0" topLeftCell="A23">
      <selection activeCell="A30" sqref="A30:O30"/>
    </sheetView>
  </sheetViews>
  <sheetFormatPr defaultColWidth="11.421875" defaultRowHeight="15"/>
  <cols>
    <col min="6" max="10" width="13.57421875" style="0" customWidth="1"/>
    <col min="12" max="12" width="11.8515625" style="0" bestFit="1" customWidth="1"/>
  </cols>
  <sheetData>
    <row r="1" spans="1:13" ht="15">
      <c r="A1" s="57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2" ht="1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ht="75">
      <c r="A3" s="44" t="s">
        <v>0</v>
      </c>
      <c r="B3" s="45" t="s">
        <v>77</v>
      </c>
      <c r="C3" s="45" t="s">
        <v>78</v>
      </c>
      <c r="D3" s="45" t="s">
        <v>79</v>
      </c>
      <c r="E3" s="45" t="s">
        <v>80</v>
      </c>
      <c r="F3" s="45" t="s">
        <v>75</v>
      </c>
      <c r="G3" s="44" t="s">
        <v>156</v>
      </c>
      <c r="H3" s="45" t="s">
        <v>81</v>
      </c>
      <c r="I3" s="45" t="s">
        <v>82</v>
      </c>
      <c r="J3" s="45" t="s">
        <v>84</v>
      </c>
      <c r="K3" s="45" t="s">
        <v>76</v>
      </c>
      <c r="L3" s="45" t="s">
        <v>83</v>
      </c>
      <c r="M3" s="45" t="s">
        <v>81</v>
      </c>
      <c r="N3" s="45" t="s">
        <v>82</v>
      </c>
      <c r="O3" s="45" t="s">
        <v>84</v>
      </c>
    </row>
    <row r="4" spans="1:15" ht="15">
      <c r="A4" s="44"/>
      <c r="B4" s="159" t="s">
        <v>85</v>
      </c>
      <c r="C4" s="160"/>
      <c r="D4" s="160"/>
      <c r="E4" s="160"/>
      <c r="F4" s="160"/>
      <c r="G4" s="160"/>
      <c r="H4" s="160"/>
      <c r="I4" s="160"/>
      <c r="J4" s="160"/>
      <c r="K4" s="161"/>
      <c r="L4" s="159" t="s">
        <v>86</v>
      </c>
      <c r="M4" s="160"/>
      <c r="N4" s="160"/>
      <c r="O4" s="160"/>
    </row>
    <row r="5" spans="1:15" ht="15">
      <c r="A5" s="16">
        <v>1996</v>
      </c>
      <c r="B5" s="56"/>
      <c r="C5" s="48"/>
      <c r="D5" s="48"/>
      <c r="E5" s="48"/>
      <c r="F5" s="48"/>
      <c r="G5" s="61">
        <v>1136.2</v>
      </c>
      <c r="H5" s="48"/>
      <c r="I5" s="48"/>
      <c r="J5" s="48">
        <v>575.6</v>
      </c>
      <c r="K5" s="49">
        <v>272149.75781130587</v>
      </c>
      <c r="L5" s="53">
        <f aca="true" t="shared" si="0" ref="L5:L24">+G5/K5</f>
        <v>0.0041749072611256205</v>
      </c>
      <c r="M5" s="18"/>
      <c r="N5" s="18"/>
      <c r="O5" s="54">
        <f>+J5/K5</f>
        <v>0.0021150119868895505</v>
      </c>
    </row>
    <row r="6" spans="1:15" ht="15">
      <c r="A6" s="16">
        <v>1997</v>
      </c>
      <c r="B6" s="48">
        <v>486.2</v>
      </c>
      <c r="C6" s="48">
        <v>338.7</v>
      </c>
      <c r="D6" s="48">
        <v>27.8</v>
      </c>
      <c r="E6" s="48">
        <v>357.5</v>
      </c>
      <c r="F6" s="48">
        <v>18.7</v>
      </c>
      <c r="G6" s="61">
        <v>1228.9</v>
      </c>
      <c r="H6" s="48">
        <f>+B6+C6</f>
        <v>824.9</v>
      </c>
      <c r="I6" s="48">
        <f>+D6+E6+F6</f>
        <v>404</v>
      </c>
      <c r="J6" s="48">
        <v>658.6</v>
      </c>
      <c r="K6" s="50">
        <v>292858.8773295426</v>
      </c>
      <c r="L6" s="53">
        <f t="shared" si="0"/>
        <v>0.004196219049959572</v>
      </c>
      <c r="M6" s="53">
        <f aca="true" t="shared" si="1" ref="M6:M24">+H6/K6</f>
        <v>0.002816715025072545</v>
      </c>
      <c r="N6" s="54">
        <f aca="true" t="shared" si="2" ref="N6:N24">+I6/K6</f>
        <v>0.0013795040248870266</v>
      </c>
      <c r="O6" s="54">
        <f aca="true" t="shared" si="3" ref="O6:O26">+J6/K6</f>
        <v>0.0022488647296796927</v>
      </c>
    </row>
    <row r="7" spans="1:15" ht="15">
      <c r="A7" s="16">
        <v>1998</v>
      </c>
      <c r="B7" s="48">
        <v>485.5</v>
      </c>
      <c r="C7" s="48">
        <v>318.8</v>
      </c>
      <c r="D7" s="48">
        <v>32</v>
      </c>
      <c r="E7" s="48">
        <v>370.9</v>
      </c>
      <c r="F7" s="48">
        <v>22.4</v>
      </c>
      <c r="G7" s="61">
        <v>1229.6</v>
      </c>
      <c r="H7" s="48">
        <f aca="true" t="shared" si="4" ref="H7:H24">+B7+C7</f>
        <v>804.3</v>
      </c>
      <c r="I7" s="48">
        <f aca="true" t="shared" si="5" ref="I7:I24">+D7+E7+F7</f>
        <v>425.29999999999995</v>
      </c>
      <c r="J7" s="48">
        <v>710.7</v>
      </c>
      <c r="K7" s="49">
        <v>298948.3585542084</v>
      </c>
      <c r="L7" s="53">
        <f t="shared" si="0"/>
        <v>0.004113084968743978</v>
      </c>
      <c r="M7" s="53">
        <f t="shared" si="1"/>
        <v>0.0026904312299615984</v>
      </c>
      <c r="N7" s="54">
        <f t="shared" si="2"/>
        <v>0.0014226537387823795</v>
      </c>
      <c r="O7" s="54">
        <f t="shared" si="3"/>
        <v>0.002377333675411797</v>
      </c>
    </row>
    <row r="8" spans="1:15" ht="15">
      <c r="A8" s="16">
        <v>1999</v>
      </c>
      <c r="B8" s="48">
        <v>501.2</v>
      </c>
      <c r="C8" s="48">
        <v>363.5</v>
      </c>
      <c r="D8" s="48">
        <v>27</v>
      </c>
      <c r="E8" s="48">
        <v>363.8</v>
      </c>
      <c r="F8" s="48">
        <v>29.9</v>
      </c>
      <c r="G8" s="61">
        <v>1285.4</v>
      </c>
      <c r="H8" s="48">
        <f t="shared" si="4"/>
        <v>864.7</v>
      </c>
      <c r="I8" s="48">
        <f t="shared" si="5"/>
        <v>420.7</v>
      </c>
      <c r="J8" s="48">
        <v>663.8</v>
      </c>
      <c r="K8" s="50">
        <v>283523.0239806749</v>
      </c>
      <c r="L8" s="53">
        <f t="shared" si="0"/>
        <v>0.00453367060619251</v>
      </c>
      <c r="M8" s="53">
        <f t="shared" si="1"/>
        <v>0.0030498404957014654</v>
      </c>
      <c r="N8" s="54">
        <f t="shared" si="2"/>
        <v>0.0014838301104910447</v>
      </c>
      <c r="O8" s="54">
        <f t="shared" si="3"/>
        <v>0.002341256066897921</v>
      </c>
    </row>
    <row r="9" spans="1:15" ht="15">
      <c r="A9" s="16">
        <v>2000</v>
      </c>
      <c r="B9" s="48">
        <v>477.3</v>
      </c>
      <c r="C9" s="48">
        <v>389</v>
      </c>
      <c r="D9" s="48">
        <v>28.5</v>
      </c>
      <c r="E9" s="48">
        <v>322.7</v>
      </c>
      <c r="F9" s="48">
        <v>29.6</v>
      </c>
      <c r="G9" s="61">
        <v>1247.1</v>
      </c>
      <c r="H9" s="48">
        <f t="shared" si="4"/>
        <v>866.3</v>
      </c>
      <c r="I9" s="48">
        <f t="shared" si="5"/>
        <v>380.8</v>
      </c>
      <c r="J9" s="48">
        <v>608.5</v>
      </c>
      <c r="K9" s="49">
        <v>284203.73931462184</v>
      </c>
      <c r="L9" s="53">
        <f t="shared" si="0"/>
        <v>0.004388049231890731</v>
      </c>
      <c r="M9" s="53">
        <f t="shared" si="1"/>
        <v>0.003048165383358945</v>
      </c>
      <c r="N9" s="54">
        <f t="shared" si="2"/>
        <v>0.0013398838485317861</v>
      </c>
      <c r="O9" s="54">
        <f t="shared" si="3"/>
        <v>0.0021410696476669953</v>
      </c>
    </row>
    <row r="10" spans="1:15" ht="15">
      <c r="A10" s="16">
        <v>2001</v>
      </c>
      <c r="B10" s="48">
        <v>455.3</v>
      </c>
      <c r="C10" s="48">
        <v>373.7</v>
      </c>
      <c r="D10" s="48">
        <v>25.6</v>
      </c>
      <c r="E10" s="48">
        <v>260.3</v>
      </c>
      <c r="F10" s="48">
        <v>25.9</v>
      </c>
      <c r="G10" s="61">
        <v>1140.8</v>
      </c>
      <c r="H10" s="48">
        <f t="shared" si="4"/>
        <v>829</v>
      </c>
      <c r="I10" s="48">
        <f t="shared" si="5"/>
        <v>311.8</v>
      </c>
      <c r="J10" s="48">
        <v>526</v>
      </c>
      <c r="K10" s="50">
        <v>268696.7088342916</v>
      </c>
      <c r="L10" s="53">
        <f t="shared" si="0"/>
        <v>0.004245679096514519</v>
      </c>
      <c r="M10" s="53">
        <f t="shared" si="1"/>
        <v>0.003085262947940512</v>
      </c>
      <c r="N10" s="54">
        <f t="shared" si="2"/>
        <v>0.0011604161485740069</v>
      </c>
      <c r="O10" s="54">
        <f t="shared" si="3"/>
        <v>0.001957597479634149</v>
      </c>
    </row>
    <row r="11" spans="1:15" ht="15">
      <c r="A11" s="16">
        <v>2002</v>
      </c>
      <c r="B11" s="48">
        <v>452.4</v>
      </c>
      <c r="C11" s="48">
        <v>385.5</v>
      </c>
      <c r="D11" s="48">
        <v>26.4</v>
      </c>
      <c r="E11" s="48">
        <v>317</v>
      </c>
      <c r="F11" s="48">
        <v>34.2</v>
      </c>
      <c r="G11" s="61">
        <v>1215.5</v>
      </c>
      <c r="H11" s="48">
        <f t="shared" si="4"/>
        <v>837.9</v>
      </c>
      <c r="I11" s="48">
        <f t="shared" si="5"/>
        <v>377.59999999999997</v>
      </c>
      <c r="J11" s="48">
        <v>554</v>
      </c>
      <c r="K11" s="49">
        <v>312580.1438603674</v>
      </c>
      <c r="L11" s="53">
        <f t="shared" si="0"/>
        <v>0.003888602727571127</v>
      </c>
      <c r="M11" s="53">
        <f t="shared" si="1"/>
        <v>0.0026805925342919352</v>
      </c>
      <c r="N11" s="54">
        <f t="shared" si="2"/>
        <v>0.0012080101932791917</v>
      </c>
      <c r="O11" s="54">
        <f t="shared" si="3"/>
        <v>0.0017723454636564412</v>
      </c>
    </row>
    <row r="12" spans="1:15" ht="15">
      <c r="A12" s="16">
        <v>2003</v>
      </c>
      <c r="B12" s="48">
        <v>634.4</v>
      </c>
      <c r="C12" s="48">
        <v>397.1</v>
      </c>
      <c r="D12" s="48">
        <v>25.4</v>
      </c>
      <c r="E12" s="48">
        <v>446.5</v>
      </c>
      <c r="F12" s="48">
        <v>38.3</v>
      </c>
      <c r="G12" s="61">
        <v>1541.7</v>
      </c>
      <c r="H12" s="48">
        <f t="shared" si="4"/>
        <v>1031.5</v>
      </c>
      <c r="I12" s="48">
        <f t="shared" si="5"/>
        <v>510.2</v>
      </c>
      <c r="J12" s="48">
        <v>765.6</v>
      </c>
      <c r="K12" s="50">
        <v>375909.3613966492</v>
      </c>
      <c r="L12" s="53">
        <f t="shared" si="0"/>
        <v>0.004101254606355069</v>
      </c>
      <c r="M12" s="53">
        <f t="shared" si="1"/>
        <v>0.002744012535808039</v>
      </c>
      <c r="N12" s="54">
        <f t="shared" si="2"/>
        <v>0.00135724207054703</v>
      </c>
      <c r="O12" s="54">
        <f t="shared" si="3"/>
        <v>0.0020366611705425444</v>
      </c>
    </row>
    <row r="13" spans="1:15" ht="15">
      <c r="A13" s="16">
        <v>2004</v>
      </c>
      <c r="B13" s="48">
        <v>776.7</v>
      </c>
      <c r="C13" s="48">
        <v>450.2</v>
      </c>
      <c r="D13" s="48">
        <v>39.7</v>
      </c>
      <c r="E13" s="48">
        <v>646.2</v>
      </c>
      <c r="F13" s="48">
        <v>45.9</v>
      </c>
      <c r="G13" s="61">
        <v>1958.7</v>
      </c>
      <c r="H13" s="48">
        <f t="shared" si="4"/>
        <v>1226.9</v>
      </c>
      <c r="I13" s="48">
        <f t="shared" si="5"/>
        <v>731.8000000000001</v>
      </c>
      <c r="J13" s="48">
        <v>894</v>
      </c>
      <c r="K13" s="49">
        <v>447643.4256418409</v>
      </c>
      <c r="L13" s="53">
        <f t="shared" si="0"/>
        <v>0.004375580848063552</v>
      </c>
      <c r="M13" s="53">
        <f t="shared" si="1"/>
        <v>0.0027407975404549817</v>
      </c>
      <c r="N13" s="54">
        <f t="shared" si="2"/>
        <v>0.0016347833076085709</v>
      </c>
      <c r="O13" s="54">
        <f t="shared" si="3"/>
        <v>0.001997125276034521</v>
      </c>
    </row>
    <row r="14" spans="1:15" ht="15">
      <c r="A14" s="16">
        <v>2005</v>
      </c>
      <c r="B14" s="48">
        <v>973.2</v>
      </c>
      <c r="C14" s="48">
        <v>588.5</v>
      </c>
      <c r="D14" s="48">
        <v>44.6</v>
      </c>
      <c r="E14" s="48">
        <v>790.1</v>
      </c>
      <c r="F14" s="48">
        <v>54.6</v>
      </c>
      <c r="G14" s="61">
        <v>2451</v>
      </c>
      <c r="H14" s="48">
        <f t="shared" si="4"/>
        <v>1561.7</v>
      </c>
      <c r="I14" s="48">
        <f t="shared" si="5"/>
        <v>889.3000000000001</v>
      </c>
      <c r="J14" s="48">
        <v>1195.9</v>
      </c>
      <c r="K14" s="51">
        <v>582538.1729372747</v>
      </c>
      <c r="L14" s="53">
        <f t="shared" si="0"/>
        <v>0.0042074495953485155</v>
      </c>
      <c r="M14" s="53">
        <f t="shared" si="1"/>
        <v>0.002680854358651888</v>
      </c>
      <c r="N14" s="54">
        <f t="shared" si="2"/>
        <v>0.001526595236696628</v>
      </c>
      <c r="O14" s="54">
        <f t="shared" si="3"/>
        <v>0.002052912676898119</v>
      </c>
    </row>
    <row r="15" spans="1:15" ht="15">
      <c r="A15" s="16">
        <v>2006</v>
      </c>
      <c r="B15" s="48">
        <v>1316.4</v>
      </c>
      <c r="C15" s="48">
        <v>801</v>
      </c>
      <c r="D15" s="48">
        <v>55.9</v>
      </c>
      <c r="E15" s="48">
        <v>984.2</v>
      </c>
      <c r="F15" s="48">
        <v>79.5</v>
      </c>
      <c r="G15" s="61">
        <v>3237</v>
      </c>
      <c r="H15" s="48">
        <f t="shared" si="4"/>
        <v>2117.4</v>
      </c>
      <c r="I15" s="48">
        <f t="shared" si="5"/>
        <v>1119.6000000000001</v>
      </c>
      <c r="J15" s="48">
        <v>1619.5</v>
      </c>
      <c r="K15" s="52">
        <v>715904.2717338485</v>
      </c>
      <c r="L15" s="53">
        <f t="shared" si="0"/>
        <v>0.004521554246575886</v>
      </c>
      <c r="M15" s="53">
        <f t="shared" si="1"/>
        <v>0.0029576580048501027</v>
      </c>
      <c r="N15" s="54">
        <f t="shared" si="2"/>
        <v>0.001563896241725784</v>
      </c>
      <c r="O15" s="54">
        <f t="shared" si="3"/>
        <v>0.0022621739580876267</v>
      </c>
    </row>
    <row r="16" spans="1:15" ht="15">
      <c r="A16" s="16">
        <v>2007</v>
      </c>
      <c r="B16" s="48">
        <v>1606.2</v>
      </c>
      <c r="C16" s="48">
        <v>1118.6</v>
      </c>
      <c r="D16" s="48">
        <v>70.9</v>
      </c>
      <c r="E16" s="48">
        <v>1252.4</v>
      </c>
      <c r="F16" s="48">
        <v>78.6</v>
      </c>
      <c r="G16" s="61">
        <v>4126.7</v>
      </c>
      <c r="H16" s="48">
        <f t="shared" si="4"/>
        <v>2724.8</v>
      </c>
      <c r="I16" s="48">
        <f t="shared" si="5"/>
        <v>1401.9</v>
      </c>
      <c r="J16" s="48">
        <v>2291.3</v>
      </c>
      <c r="K16" s="51">
        <v>896980.174071903</v>
      </c>
      <c r="L16" s="53">
        <f t="shared" si="0"/>
        <v>0.004600659099594768</v>
      </c>
      <c r="M16" s="53">
        <f t="shared" si="1"/>
        <v>0.0030377483012033408</v>
      </c>
      <c r="N16" s="54">
        <f t="shared" si="2"/>
        <v>0.001562910798391428</v>
      </c>
      <c r="O16" s="54">
        <f t="shared" si="3"/>
        <v>0.0025544600273587842</v>
      </c>
    </row>
    <row r="17" spans="1:15" ht="15">
      <c r="A17" s="16">
        <v>2008</v>
      </c>
      <c r="B17" s="48">
        <v>2261</v>
      </c>
      <c r="C17" s="48">
        <v>1476.4</v>
      </c>
      <c r="D17" s="48">
        <v>93.9</v>
      </c>
      <c r="E17" s="48">
        <v>1484.5</v>
      </c>
      <c r="F17" s="48">
        <v>93.9</v>
      </c>
      <c r="G17" s="61">
        <v>5409.7</v>
      </c>
      <c r="H17" s="48">
        <f t="shared" si="4"/>
        <v>3737.4</v>
      </c>
      <c r="I17" s="48">
        <f t="shared" si="5"/>
        <v>1672.3000000000002</v>
      </c>
      <c r="J17" s="48">
        <v>2993.4</v>
      </c>
      <c r="K17" s="52">
        <v>1149646.0905836353</v>
      </c>
      <c r="L17" s="53">
        <f t="shared" si="0"/>
        <v>0.004705535072322721</v>
      </c>
      <c r="M17" s="53">
        <f t="shared" si="1"/>
        <v>0.003250913503391859</v>
      </c>
      <c r="N17" s="54">
        <f t="shared" si="2"/>
        <v>0.0014546215689308626</v>
      </c>
      <c r="O17" s="54">
        <f t="shared" si="3"/>
        <v>0.0026037578212268395</v>
      </c>
    </row>
    <row r="18" spans="1:15" ht="15">
      <c r="A18" s="16">
        <v>2009</v>
      </c>
      <c r="B18" s="48">
        <v>3048.8</v>
      </c>
      <c r="C18" s="48">
        <v>2008.2</v>
      </c>
      <c r="D18" s="48">
        <v>126.6</v>
      </c>
      <c r="E18" s="48">
        <v>1517.6</v>
      </c>
      <c r="F18" s="48">
        <v>115.3</v>
      </c>
      <c r="G18" s="61">
        <v>6816.6</v>
      </c>
      <c r="H18" s="48">
        <f t="shared" si="4"/>
        <v>5057</v>
      </c>
      <c r="I18" s="48">
        <f t="shared" si="5"/>
        <v>1759.4999999999998</v>
      </c>
      <c r="J18" s="48">
        <v>4038.5</v>
      </c>
      <c r="K18" s="51">
        <v>1247929.2689250195</v>
      </c>
      <c r="L18" s="53">
        <f t="shared" si="0"/>
        <v>0.005462328811208905</v>
      </c>
      <c r="M18" s="53">
        <f t="shared" si="1"/>
        <v>0.0040523130003643215</v>
      </c>
      <c r="N18" s="54">
        <f t="shared" si="2"/>
        <v>0.0014099356780978886</v>
      </c>
      <c r="O18" s="54">
        <f t="shared" si="3"/>
        <v>0.0032361609752761147</v>
      </c>
    </row>
    <row r="19" spans="1:15" ht="15">
      <c r="A19" s="16">
        <v>2010</v>
      </c>
      <c r="B19" s="48">
        <v>3946.8</v>
      </c>
      <c r="C19" s="48">
        <v>2608.4</v>
      </c>
      <c r="D19" s="48">
        <v>140.2</v>
      </c>
      <c r="E19" s="48">
        <v>2532.4</v>
      </c>
      <c r="F19" s="48">
        <v>145.2</v>
      </c>
      <c r="G19" s="61">
        <v>9373</v>
      </c>
      <c r="H19" s="48">
        <f t="shared" si="4"/>
        <v>6555.200000000001</v>
      </c>
      <c r="I19" s="48">
        <f t="shared" si="5"/>
        <v>2817.7999999999997</v>
      </c>
      <c r="J19" s="48">
        <v>5075.8</v>
      </c>
      <c r="K19" s="52">
        <v>1661720.9259445816</v>
      </c>
      <c r="L19" s="53">
        <f t="shared" si="0"/>
        <v>0.005640537983038308</v>
      </c>
      <c r="M19" s="53">
        <f t="shared" si="1"/>
        <v>0.003944826052108473</v>
      </c>
      <c r="N19" s="54">
        <f t="shared" si="2"/>
        <v>0.0016957119309298349</v>
      </c>
      <c r="O19" s="54">
        <f t="shared" si="3"/>
        <v>0.0030545441901531894</v>
      </c>
    </row>
    <row r="20" spans="1:15" ht="15">
      <c r="A20" s="16">
        <v>2011</v>
      </c>
      <c r="B20" s="48">
        <v>5037.5</v>
      </c>
      <c r="C20" s="48">
        <v>3570.6</v>
      </c>
      <c r="D20" s="48">
        <v>175.6</v>
      </c>
      <c r="E20" s="48">
        <v>3424</v>
      </c>
      <c r="F20" s="48">
        <v>198.3</v>
      </c>
      <c r="G20" s="61">
        <v>12406</v>
      </c>
      <c r="H20" s="48">
        <f t="shared" si="4"/>
        <v>8608.1</v>
      </c>
      <c r="I20" s="48">
        <f t="shared" si="5"/>
        <v>3797.9</v>
      </c>
      <c r="J20" s="48">
        <v>6624.5</v>
      </c>
      <c r="K20" s="51">
        <v>2179024.1036307774</v>
      </c>
      <c r="L20" s="53">
        <f t="shared" si="0"/>
        <v>0.005693374377699001</v>
      </c>
      <c r="M20" s="53">
        <f t="shared" si="1"/>
        <v>0.00395043817351852</v>
      </c>
      <c r="N20" s="54">
        <f t="shared" si="2"/>
        <v>0.00174293620418048</v>
      </c>
      <c r="O20" s="54">
        <f t="shared" si="3"/>
        <v>0.0030401224056961977</v>
      </c>
    </row>
    <row r="21" spans="1:15" ht="15">
      <c r="A21" s="16">
        <v>2012</v>
      </c>
      <c r="B21" s="48">
        <v>7306.1</v>
      </c>
      <c r="C21" s="48">
        <v>4757.7</v>
      </c>
      <c r="D21" s="48">
        <v>237.8</v>
      </c>
      <c r="E21" s="48">
        <v>4268.8</v>
      </c>
      <c r="F21" s="48">
        <v>282.7</v>
      </c>
      <c r="G21" s="61">
        <v>16853.1</v>
      </c>
      <c r="H21" s="48">
        <f t="shared" si="4"/>
        <v>12063.8</v>
      </c>
      <c r="I21" s="48">
        <f t="shared" si="5"/>
        <v>4789.3</v>
      </c>
      <c r="J21" s="48">
        <v>8650</v>
      </c>
      <c r="K21" s="52">
        <v>2637913.8482155497</v>
      </c>
      <c r="L21" s="53">
        <f t="shared" si="0"/>
        <v>0.006388798486122089</v>
      </c>
      <c r="M21" s="53">
        <f t="shared" si="1"/>
        <v>0.004573235023638361</v>
      </c>
      <c r="N21" s="54">
        <f t="shared" si="2"/>
        <v>0.0018155634624837285</v>
      </c>
      <c r="O21" s="54">
        <f t="shared" si="3"/>
        <v>0.003279106330880139</v>
      </c>
    </row>
    <row r="22" spans="1:15" ht="15">
      <c r="A22" s="16">
        <v>2013</v>
      </c>
      <c r="B22" s="48">
        <v>9371.2</v>
      </c>
      <c r="C22" s="48">
        <v>5781.4</v>
      </c>
      <c r="D22" s="48">
        <v>289.7</v>
      </c>
      <c r="E22" s="48">
        <v>5047.4</v>
      </c>
      <c r="F22" s="48">
        <v>348</v>
      </c>
      <c r="G22" s="61">
        <v>20837.7</v>
      </c>
      <c r="H22" s="48">
        <f t="shared" si="4"/>
        <v>15152.6</v>
      </c>
      <c r="I22" s="48">
        <f t="shared" si="5"/>
        <v>5685.099999999999</v>
      </c>
      <c r="J22" s="48">
        <v>11664</v>
      </c>
      <c r="K22" s="51">
        <v>3348308.4882272054</v>
      </c>
      <c r="L22" s="53">
        <f t="shared" si="0"/>
        <v>0.00622335130507426</v>
      </c>
      <c r="M22" s="53">
        <f t="shared" si="1"/>
        <v>0.0045254492091386395</v>
      </c>
      <c r="N22" s="54">
        <f t="shared" si="2"/>
        <v>0.0016979020959356202</v>
      </c>
      <c r="O22" s="54">
        <f t="shared" si="3"/>
        <v>0.0034835499897966746</v>
      </c>
    </row>
    <row r="23" spans="1:15" ht="15">
      <c r="A23" s="16">
        <v>2014</v>
      </c>
      <c r="B23" s="48">
        <v>12949.3</v>
      </c>
      <c r="C23" s="48">
        <v>7893</v>
      </c>
      <c r="D23" s="48">
        <v>373.3</v>
      </c>
      <c r="E23" s="48">
        <v>5441.6</v>
      </c>
      <c r="F23" s="48">
        <v>473.5</v>
      </c>
      <c r="G23" s="61">
        <v>27130.7</v>
      </c>
      <c r="H23" s="48">
        <f t="shared" si="4"/>
        <v>20842.3</v>
      </c>
      <c r="I23" s="48">
        <f t="shared" si="5"/>
        <v>6288.400000000001</v>
      </c>
      <c r="J23" s="48">
        <v>16218</v>
      </c>
      <c r="K23" s="52">
        <v>4579086.425410099</v>
      </c>
      <c r="L23" s="53">
        <f t="shared" si="0"/>
        <v>0.005924915469917167</v>
      </c>
      <c r="M23" s="53">
        <f t="shared" si="1"/>
        <v>0.0045516284393198325</v>
      </c>
      <c r="N23" s="54">
        <f t="shared" si="2"/>
        <v>0.001373287030597335</v>
      </c>
      <c r="O23" s="54">
        <f t="shared" si="3"/>
        <v>0.003541754510245464</v>
      </c>
    </row>
    <row r="24" spans="1:15" ht="15">
      <c r="A24" s="16">
        <v>2015</v>
      </c>
      <c r="B24" s="48">
        <v>18845.2</v>
      </c>
      <c r="C24" s="48">
        <v>9129.3</v>
      </c>
      <c r="D24" s="48">
        <v>438.5</v>
      </c>
      <c r="E24" s="48">
        <v>7824.9</v>
      </c>
      <c r="F24" s="48">
        <v>593.2</v>
      </c>
      <c r="G24" s="61">
        <v>36831.1</v>
      </c>
      <c r="H24" s="48">
        <f t="shared" si="4"/>
        <v>27974.5</v>
      </c>
      <c r="I24" s="48">
        <f t="shared" si="5"/>
        <v>8856.6</v>
      </c>
      <c r="J24" s="48">
        <v>20948.9</v>
      </c>
      <c r="K24" s="51">
        <v>5954510.895692341</v>
      </c>
      <c r="L24" s="53">
        <f t="shared" si="0"/>
        <v>0.006185411471267043</v>
      </c>
      <c r="M24" s="53">
        <f t="shared" si="1"/>
        <v>0.00469803489993402</v>
      </c>
      <c r="N24" s="54">
        <f t="shared" si="2"/>
        <v>0.0014873765713330227</v>
      </c>
      <c r="O24" s="54">
        <f t="shared" si="3"/>
        <v>0.0035181562964566944</v>
      </c>
    </row>
    <row r="25" spans="1:15" ht="15">
      <c r="A25" s="16">
        <v>2016</v>
      </c>
      <c r="B25" s="48"/>
      <c r="C25" s="48"/>
      <c r="D25" s="48"/>
      <c r="E25" s="48"/>
      <c r="F25" s="48"/>
      <c r="G25" s="48"/>
      <c r="H25" s="48"/>
      <c r="I25" s="48"/>
      <c r="J25" s="48">
        <v>27037.8</v>
      </c>
      <c r="K25" s="52">
        <v>8188748.798658306</v>
      </c>
      <c r="L25" s="55"/>
      <c r="M25" s="18"/>
      <c r="N25" s="18"/>
      <c r="O25" s="54">
        <f t="shared" si="3"/>
        <v>0.0033018231068988263</v>
      </c>
    </row>
    <row r="26" spans="1:15" ht="15">
      <c r="A26" s="16">
        <v>2017</v>
      </c>
      <c r="B26" s="48"/>
      <c r="C26" s="48"/>
      <c r="D26" s="48"/>
      <c r="E26" s="48"/>
      <c r="F26" s="48"/>
      <c r="G26" s="48"/>
      <c r="H26" s="48"/>
      <c r="I26" s="48"/>
      <c r="J26" s="48">
        <v>33705.17</v>
      </c>
      <c r="K26" s="51">
        <v>10558497.343093375</v>
      </c>
      <c r="L26" s="55"/>
      <c r="M26" s="18"/>
      <c r="N26" s="18"/>
      <c r="O26" s="54">
        <f t="shared" si="3"/>
        <v>0.0031922317072937984</v>
      </c>
    </row>
    <row r="28" ht="15">
      <c r="A28" s="99" t="s">
        <v>128</v>
      </c>
    </row>
    <row r="30" spans="1:15" ht="43.5" customHeight="1">
      <c r="A30" s="197" t="s">
        <v>263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2" ht="15">
      <c r="B32" s="47"/>
    </row>
    <row r="33" spans="2:5" ht="15">
      <c r="B33" s="47"/>
      <c r="C33" s="47"/>
      <c r="E33" s="47"/>
    </row>
    <row r="34" spans="2:5" ht="15">
      <c r="B34" s="47"/>
      <c r="C34" s="47"/>
      <c r="E34" s="47"/>
    </row>
  </sheetData>
  <sheetProtection/>
  <mergeCells count="3">
    <mergeCell ref="B4:K4"/>
    <mergeCell ref="L4:O4"/>
    <mergeCell ref="A30:O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85" zoomScaleNormal="85" zoomScalePageLayoutView="0" workbookViewId="0" topLeftCell="A16">
      <selection activeCell="A1" sqref="A1"/>
    </sheetView>
  </sheetViews>
  <sheetFormatPr defaultColWidth="11.421875" defaultRowHeight="15"/>
  <cols>
    <col min="1" max="1" width="18.00390625" style="12" bestFit="1" customWidth="1"/>
    <col min="2" max="4" width="11.421875" style="12" customWidth="1"/>
    <col min="5" max="5" width="21.57421875" style="12" bestFit="1" customWidth="1"/>
    <col min="6" max="16384" width="11.421875" style="12" customWidth="1"/>
  </cols>
  <sheetData>
    <row r="1" ht="15">
      <c r="A1" s="11" t="s">
        <v>71</v>
      </c>
    </row>
    <row r="3" spans="1:5" ht="30">
      <c r="A3" s="44" t="s">
        <v>73</v>
      </c>
      <c r="B3" s="44">
        <v>2014</v>
      </c>
      <c r="C3" s="44">
        <v>2015</v>
      </c>
      <c r="D3" s="45" t="s">
        <v>74</v>
      </c>
      <c r="E3" s="44" t="s">
        <v>70</v>
      </c>
    </row>
    <row r="4" spans="1:5" ht="15">
      <c r="A4" s="17" t="s">
        <v>12</v>
      </c>
      <c r="B4" s="19">
        <v>8882607</v>
      </c>
      <c r="C4" s="19">
        <v>12488277</v>
      </c>
      <c r="D4" s="20">
        <v>16659931</v>
      </c>
      <c r="E4" s="19">
        <f>+C4/D4*1000</f>
        <v>749.5995631674584</v>
      </c>
    </row>
    <row r="5" spans="1:5" ht="15">
      <c r="A5" s="17" t="s">
        <v>72</v>
      </c>
      <c r="B5" s="19">
        <v>6253693</v>
      </c>
      <c r="C5" s="19">
        <v>9880409</v>
      </c>
      <c r="D5" s="21">
        <v>3054267</v>
      </c>
      <c r="E5" s="19">
        <v>3234.9526089238434</v>
      </c>
    </row>
    <row r="6" spans="1:5" ht="15">
      <c r="A6" s="17" t="s">
        <v>13</v>
      </c>
      <c r="B6" s="19">
        <v>177215</v>
      </c>
      <c r="C6" s="19">
        <v>286136</v>
      </c>
      <c r="D6" s="22">
        <v>396895</v>
      </c>
      <c r="E6" s="19">
        <v>720.9362677786316</v>
      </c>
    </row>
    <row r="7" spans="1:5" ht="15">
      <c r="A7" s="17" t="s">
        <v>14</v>
      </c>
      <c r="B7" s="19">
        <v>195668</v>
      </c>
      <c r="C7" s="19">
        <v>853442</v>
      </c>
      <c r="D7" s="23">
        <v>1143201</v>
      </c>
      <c r="E7" s="19">
        <v>746.5371356393146</v>
      </c>
    </row>
    <row r="8" spans="1:5" ht="15">
      <c r="A8" s="17" t="s">
        <v>15</v>
      </c>
      <c r="B8" s="19">
        <v>341807</v>
      </c>
      <c r="C8" s="19">
        <v>378223</v>
      </c>
      <c r="D8" s="24">
        <v>566922</v>
      </c>
      <c r="E8" s="19">
        <v>667.1517422149784</v>
      </c>
    </row>
    <row r="9" spans="1:5" ht="15">
      <c r="A9" s="17" t="s">
        <v>16</v>
      </c>
      <c r="B9" s="19">
        <v>2866790</v>
      </c>
      <c r="C9" s="19">
        <v>2990333</v>
      </c>
      <c r="D9" s="25">
        <v>3567654</v>
      </c>
      <c r="E9" s="19">
        <v>838.1790947216294</v>
      </c>
    </row>
    <row r="10" spans="1:5" ht="15">
      <c r="A10" s="17" t="s">
        <v>17</v>
      </c>
      <c r="B10" s="19">
        <v>218578</v>
      </c>
      <c r="C10" s="19">
        <v>454740</v>
      </c>
      <c r="D10" s="26">
        <v>1070283</v>
      </c>
      <c r="E10" s="19">
        <v>424.8782798568229</v>
      </c>
    </row>
    <row r="11" spans="1:5" ht="15">
      <c r="A11" s="17" t="s">
        <v>18</v>
      </c>
      <c r="B11" s="19">
        <v>308235</v>
      </c>
      <c r="C11" s="19">
        <v>491149</v>
      </c>
      <c r="D11" s="27">
        <v>1321415</v>
      </c>
      <c r="E11" s="19">
        <v>371.6841416209139</v>
      </c>
    </row>
    <row r="12" spans="1:5" ht="15">
      <c r="A12" s="17" t="s">
        <v>19</v>
      </c>
      <c r="B12" s="19">
        <v>85655</v>
      </c>
      <c r="C12" s="19">
        <v>138899</v>
      </c>
      <c r="D12" s="28">
        <v>579250</v>
      </c>
      <c r="E12" s="19">
        <v>239.79110919292188</v>
      </c>
    </row>
    <row r="13" spans="1:5" ht="15">
      <c r="A13" s="17" t="s">
        <v>20</v>
      </c>
      <c r="B13" s="19">
        <v>205350</v>
      </c>
      <c r="C13" s="19">
        <v>266958</v>
      </c>
      <c r="D13" s="29">
        <v>727780</v>
      </c>
      <c r="E13" s="19">
        <v>366.8113990491632</v>
      </c>
    </row>
    <row r="14" spans="1:5" ht="15">
      <c r="A14" s="17" t="s">
        <v>21</v>
      </c>
      <c r="B14" s="19">
        <v>129983</v>
      </c>
      <c r="C14" s="19">
        <v>197533</v>
      </c>
      <c r="D14" s="30">
        <v>343056</v>
      </c>
      <c r="E14" s="19">
        <v>575.803950375449</v>
      </c>
    </row>
    <row r="15" spans="1:5" ht="15">
      <c r="A15" s="17" t="s">
        <v>22</v>
      </c>
      <c r="B15" s="19">
        <v>141066</v>
      </c>
      <c r="C15" s="19">
        <v>148431</v>
      </c>
      <c r="D15" s="31">
        <v>367728</v>
      </c>
      <c r="E15" s="19">
        <v>403.6434538571988</v>
      </c>
    </row>
    <row r="16" spans="1:5" ht="15">
      <c r="A16" s="17" t="s">
        <v>23</v>
      </c>
      <c r="B16" s="19">
        <v>766007</v>
      </c>
      <c r="C16" s="19">
        <v>1118676</v>
      </c>
      <c r="D16" s="32">
        <v>1885551</v>
      </c>
      <c r="E16" s="19">
        <v>593.2886461304945</v>
      </c>
    </row>
    <row r="17" spans="1:5" ht="15">
      <c r="A17" s="17" t="s">
        <v>24</v>
      </c>
      <c r="B17" s="19">
        <v>316501</v>
      </c>
      <c r="C17" s="19">
        <v>429073</v>
      </c>
      <c r="D17" s="33">
        <v>1189446</v>
      </c>
      <c r="E17" s="19">
        <v>360.7334843279981</v>
      </c>
    </row>
    <row r="18" spans="1:5" ht="15">
      <c r="A18" s="17" t="s">
        <v>25</v>
      </c>
      <c r="B18" s="19">
        <v>215804</v>
      </c>
      <c r="C18" s="19">
        <v>306322</v>
      </c>
      <c r="D18" s="34">
        <v>619745</v>
      </c>
      <c r="E18" s="19">
        <v>494.27103082719503</v>
      </c>
    </row>
    <row r="19" spans="1:5" ht="15">
      <c r="A19" s="17" t="s">
        <v>26</v>
      </c>
      <c r="B19" s="19">
        <v>2049246</v>
      </c>
      <c r="C19" s="19">
        <v>1630593</v>
      </c>
      <c r="D19" s="35">
        <v>698874</v>
      </c>
      <c r="E19" s="19">
        <v>2333.171644674147</v>
      </c>
    </row>
    <row r="20" spans="1:5" ht="15">
      <c r="A20" s="17" t="s">
        <v>27</v>
      </c>
      <c r="B20" s="19">
        <v>265004</v>
      </c>
      <c r="C20" s="19">
        <v>484686</v>
      </c>
      <c r="D20" s="36">
        <v>1333365</v>
      </c>
      <c r="E20" s="19">
        <v>363.50586673566505</v>
      </c>
    </row>
    <row r="21" spans="1:5" ht="15">
      <c r="A21" s="17" t="s">
        <v>28</v>
      </c>
      <c r="B21" s="19">
        <v>461995</v>
      </c>
      <c r="C21" s="19">
        <v>569221</v>
      </c>
      <c r="D21" s="37">
        <v>738959</v>
      </c>
      <c r="E21" s="19">
        <v>770.3011939769324</v>
      </c>
    </row>
    <row r="22" spans="1:5" ht="15">
      <c r="A22" s="17" t="s">
        <v>29</v>
      </c>
      <c r="B22" s="19">
        <v>295466</v>
      </c>
      <c r="C22" s="19">
        <v>364001</v>
      </c>
      <c r="D22" s="38">
        <v>476351</v>
      </c>
      <c r="E22" s="19">
        <v>764.1445068867284</v>
      </c>
    </row>
    <row r="23" spans="1:5" ht="15">
      <c r="A23" s="17" t="s">
        <v>30</v>
      </c>
      <c r="B23" s="19">
        <v>165701</v>
      </c>
      <c r="C23" s="19">
        <v>165777</v>
      </c>
      <c r="D23" s="39">
        <v>320469</v>
      </c>
      <c r="E23" s="19">
        <v>517.2949645675557</v>
      </c>
    </row>
    <row r="24" spans="1:5" ht="15">
      <c r="A24" s="17" t="s">
        <v>31</v>
      </c>
      <c r="B24" s="19">
        <v>1744385</v>
      </c>
      <c r="C24" s="19">
        <v>1843877</v>
      </c>
      <c r="D24" s="40">
        <v>3397532</v>
      </c>
      <c r="E24" s="19">
        <v>542.7107088321758</v>
      </c>
    </row>
    <row r="25" spans="1:5" ht="15">
      <c r="A25" s="17" t="s">
        <v>32</v>
      </c>
      <c r="B25" s="19">
        <v>109257</v>
      </c>
      <c r="C25" s="19">
        <v>148384</v>
      </c>
      <c r="D25" s="41">
        <v>928097</v>
      </c>
      <c r="E25" s="19">
        <v>159.87984014601923</v>
      </c>
    </row>
    <row r="26" spans="1:5" ht="15">
      <c r="A26" s="17" t="s">
        <v>33</v>
      </c>
      <c r="B26" s="19">
        <v>66878</v>
      </c>
      <c r="C26" s="19">
        <v>192250</v>
      </c>
      <c r="D26" s="42">
        <v>152317</v>
      </c>
      <c r="E26" s="19">
        <v>1262.1703421154566</v>
      </c>
    </row>
    <row r="27" spans="1:5" ht="15">
      <c r="A27" s="17" t="s">
        <v>1</v>
      </c>
      <c r="B27" s="19">
        <v>867854</v>
      </c>
      <c r="C27" s="19">
        <v>1003700</v>
      </c>
      <c r="D27" s="43">
        <v>1592878</v>
      </c>
      <c r="E27" s="19">
        <v>630.1173096746894</v>
      </c>
    </row>
    <row r="28" spans="1:5" ht="15">
      <c r="A28" s="17" t="s">
        <v>5</v>
      </c>
      <c r="B28" s="19">
        <v>27130745</v>
      </c>
      <c r="C28" s="19">
        <v>36831090</v>
      </c>
      <c r="D28" s="20">
        <v>43131966</v>
      </c>
      <c r="E28" s="19">
        <v>853.9163273939333</v>
      </c>
    </row>
    <row r="31" ht="15">
      <c r="A31" s="99" t="s">
        <v>128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B21" sqref="B21"/>
    </sheetView>
  </sheetViews>
  <sheetFormatPr defaultColWidth="22.140625" defaultRowHeight="15"/>
  <cols>
    <col min="1" max="1" width="11.421875" style="2" customWidth="1"/>
    <col min="2" max="2" width="16.421875" style="3" customWidth="1"/>
    <col min="3" max="3" width="17.00390625" style="3" customWidth="1"/>
    <col min="4" max="253" width="11.421875" style="1" customWidth="1"/>
    <col min="254" max="254" width="16.421875" style="1" customWidth="1"/>
    <col min="255" max="255" width="17.00390625" style="1" customWidth="1"/>
    <col min="256" max="16384" width="22.140625" style="1" customWidth="1"/>
  </cols>
  <sheetData>
    <row r="1" ht="15">
      <c r="A1" s="109" t="s">
        <v>247</v>
      </c>
    </row>
    <row r="2" ht="15">
      <c r="A2" s="1"/>
    </row>
    <row r="3" spans="1:3" ht="67.5" customHeight="1">
      <c r="A3" s="44" t="s">
        <v>0</v>
      </c>
      <c r="B3" s="45" t="s">
        <v>149</v>
      </c>
      <c r="C3" s="45" t="s">
        <v>83</v>
      </c>
    </row>
    <row r="4" spans="1:7" ht="15">
      <c r="A4" s="96">
        <v>2001</v>
      </c>
      <c r="B4" s="97">
        <v>42918</v>
      </c>
      <c r="C4" s="97">
        <v>38077</v>
      </c>
      <c r="F4" s="95"/>
      <c r="G4" s="10"/>
    </row>
    <row r="5" spans="1:7" ht="15">
      <c r="A5" s="96">
        <v>2002</v>
      </c>
      <c r="B5" s="97">
        <v>47258</v>
      </c>
      <c r="C5" s="97">
        <v>43423</v>
      </c>
      <c r="F5" s="95"/>
      <c r="G5" s="10"/>
    </row>
    <row r="6" spans="1:7" ht="15">
      <c r="A6" s="96">
        <v>2003</v>
      </c>
      <c r="B6" s="97">
        <v>59138</v>
      </c>
      <c r="C6" s="97">
        <v>52170</v>
      </c>
      <c r="F6" s="95"/>
      <c r="G6" s="10"/>
    </row>
    <row r="7" spans="1:7" ht="15">
      <c r="A7" s="96">
        <v>2004</v>
      </c>
      <c r="B7" s="97">
        <v>74936</v>
      </c>
      <c r="C7" s="97">
        <v>65273</v>
      </c>
      <c r="F7" s="95"/>
      <c r="G7" s="10"/>
    </row>
    <row r="8" spans="1:7" ht="15">
      <c r="A8" s="96">
        <v>2005</v>
      </c>
      <c r="B8" s="97">
        <v>90083</v>
      </c>
      <c r="C8" s="97">
        <v>76998</v>
      </c>
      <c r="F8" s="95"/>
      <c r="G8" s="10"/>
    </row>
    <row r="9" spans="1:7" ht="15">
      <c r="A9" s="96">
        <v>2006</v>
      </c>
      <c r="B9" s="97">
        <v>100716</v>
      </c>
      <c r="C9" s="97">
        <v>97185</v>
      </c>
      <c r="F9" s="95"/>
      <c r="G9" s="10"/>
    </row>
    <row r="10" spans="1:7" ht="15">
      <c r="A10" s="96">
        <v>2007</v>
      </c>
      <c r="B10" s="97">
        <v>145500</v>
      </c>
      <c r="C10" s="97">
        <v>134199</v>
      </c>
      <c r="F10" s="95"/>
      <c r="G10" s="10"/>
    </row>
    <row r="11" spans="1:7" ht="15">
      <c r="A11" s="96">
        <v>2008</v>
      </c>
      <c r="B11" s="97">
        <v>203799</v>
      </c>
      <c r="C11" s="97">
        <v>184802</v>
      </c>
      <c r="F11" s="95"/>
      <c r="G11" s="10"/>
    </row>
    <row r="12" spans="1:7" ht="15">
      <c r="A12" s="96">
        <v>2009</v>
      </c>
      <c r="B12" s="97">
        <v>280472</v>
      </c>
      <c r="C12" s="97">
        <v>255227</v>
      </c>
      <c r="F12" s="95"/>
      <c r="G12" s="10"/>
    </row>
    <row r="13" spans="1:7" ht="15">
      <c r="A13" s="96">
        <v>2010</v>
      </c>
      <c r="B13" s="97">
        <v>378816</v>
      </c>
      <c r="C13" s="97">
        <v>341896</v>
      </c>
      <c r="F13" s="95"/>
      <c r="G13" s="10"/>
    </row>
    <row r="14" spans="1:7" ht="15">
      <c r="A14" s="96">
        <v>2011</v>
      </c>
      <c r="B14" s="97">
        <v>468429</v>
      </c>
      <c r="C14" s="97">
        <v>426671</v>
      </c>
      <c r="F14" s="95"/>
      <c r="G14" s="10"/>
    </row>
    <row r="15" spans="1:7" ht="15">
      <c r="A15" s="96">
        <v>2012</v>
      </c>
      <c r="B15" s="97">
        <v>642854</v>
      </c>
      <c r="C15" s="97">
        <v>597761</v>
      </c>
      <c r="F15" s="95"/>
      <c r="G15" s="10"/>
    </row>
    <row r="16" spans="1:7" ht="15">
      <c r="A16" s="96">
        <v>2013</v>
      </c>
      <c r="B16" s="98">
        <v>800297</v>
      </c>
      <c r="C16" s="98">
        <v>738486</v>
      </c>
      <c r="F16" s="95"/>
      <c r="G16" s="10"/>
    </row>
    <row r="17" spans="1:7" ht="15">
      <c r="A17" s="96">
        <v>2014</v>
      </c>
      <c r="B17" s="98">
        <v>896665</v>
      </c>
      <c r="C17" s="98">
        <v>867854</v>
      </c>
      <c r="F17" s="10"/>
      <c r="G17" s="10"/>
    </row>
    <row r="18" spans="1:7" ht="15">
      <c r="A18" s="96">
        <v>2015</v>
      </c>
      <c r="B18" s="98">
        <v>997992</v>
      </c>
      <c r="C18" s="98">
        <v>1003700</v>
      </c>
      <c r="E18" s="10"/>
      <c r="F18" s="10"/>
      <c r="G18" s="10"/>
    </row>
    <row r="19" spans="5:7" ht="15">
      <c r="E19" s="10"/>
      <c r="F19" s="10"/>
      <c r="G19" s="10"/>
    </row>
    <row r="20" spans="5:7" ht="15">
      <c r="E20" s="10"/>
      <c r="F20" s="10"/>
      <c r="G20" s="10"/>
    </row>
    <row r="21" spans="1:7" ht="15">
      <c r="A21" s="99" t="s">
        <v>128</v>
      </c>
      <c r="E21" s="10"/>
      <c r="F21" s="10"/>
      <c r="G21" s="10"/>
    </row>
    <row r="23" spans="1:15" ht="15">
      <c r="A23" s="198" t="s">
        <v>264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</row>
    <row r="24" spans="1:15" ht="1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48.75" customHeight="1">
      <c r="A25" s="197" t="s">
        <v>263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</row>
    <row r="26" spans="1:15" ht="1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3" ht="15">
      <c r="A27" s="1"/>
      <c r="B27" s="1"/>
      <c r="C27" s="1"/>
    </row>
  </sheetData>
  <sheetProtection/>
  <mergeCells count="2">
    <mergeCell ref="A23:O24"/>
    <mergeCell ref="A25:O2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9.57421875" style="0" customWidth="1"/>
    <col min="4" max="4" width="13.421875" style="0" customWidth="1"/>
    <col min="5" max="5" width="13.57421875" style="0" customWidth="1"/>
    <col min="10" max="10" width="14.28125" style="0" customWidth="1"/>
  </cols>
  <sheetData>
    <row r="1" ht="15">
      <c r="A1" s="11" t="s">
        <v>249</v>
      </c>
    </row>
    <row r="3" spans="1:10" ht="33" customHeight="1">
      <c r="A3" s="93"/>
      <c r="B3" s="162" t="s">
        <v>142</v>
      </c>
      <c r="C3" s="162"/>
      <c r="D3" s="162" t="s">
        <v>143</v>
      </c>
      <c r="E3" s="162"/>
      <c r="F3" s="162" t="s">
        <v>5</v>
      </c>
      <c r="G3" s="162"/>
      <c r="I3" s="163" t="s">
        <v>238</v>
      </c>
      <c r="J3" s="163"/>
    </row>
    <row r="4" spans="1:10" ht="30">
      <c r="A4" s="93" t="s">
        <v>73</v>
      </c>
      <c r="B4" s="93">
        <v>2014</v>
      </c>
      <c r="C4" s="93">
        <v>2015</v>
      </c>
      <c r="D4" s="93">
        <v>2014</v>
      </c>
      <c r="E4" s="93">
        <v>2015</v>
      </c>
      <c r="F4" s="93">
        <v>2014</v>
      </c>
      <c r="G4" s="93">
        <v>2015</v>
      </c>
      <c r="I4" s="110">
        <v>2014</v>
      </c>
      <c r="J4" s="136" t="s">
        <v>157</v>
      </c>
    </row>
    <row r="5" spans="1:10" ht="15">
      <c r="A5" s="15" t="s">
        <v>12</v>
      </c>
      <c r="B5" s="6">
        <v>14549</v>
      </c>
      <c r="C5" s="6">
        <v>15562</v>
      </c>
      <c r="D5" s="6">
        <v>9391</v>
      </c>
      <c r="E5" s="6">
        <v>9283</v>
      </c>
      <c r="F5" s="6">
        <v>23939</v>
      </c>
      <c r="G5" s="6">
        <v>24846</v>
      </c>
      <c r="I5" s="6">
        <v>7013497</v>
      </c>
      <c r="J5" s="137">
        <f>+B5/I5*1000</f>
        <v>2.074428776400703</v>
      </c>
    </row>
    <row r="6" spans="1:10" ht="15">
      <c r="A6" s="15" t="s">
        <v>72</v>
      </c>
      <c r="B6" s="6">
        <v>11776</v>
      </c>
      <c r="C6" s="6">
        <v>12081</v>
      </c>
      <c r="D6" s="6">
        <v>6393</v>
      </c>
      <c r="E6" s="6">
        <v>7268</v>
      </c>
      <c r="F6" s="6">
        <v>18170</v>
      </c>
      <c r="G6" s="6">
        <v>19349</v>
      </c>
      <c r="I6" s="6">
        <v>1551914</v>
      </c>
      <c r="J6" s="137">
        <f aca="true" t="shared" si="0" ref="J6:J29">+B6/I6*1000</f>
        <v>7.5880493377854705</v>
      </c>
    </row>
    <row r="7" spans="1:10" ht="15">
      <c r="A7" s="15" t="s">
        <v>16</v>
      </c>
      <c r="B7" s="6">
        <v>5786</v>
      </c>
      <c r="C7" s="6">
        <v>6253</v>
      </c>
      <c r="D7" s="6">
        <v>2110</v>
      </c>
      <c r="E7" s="6">
        <v>1910</v>
      </c>
      <c r="F7" s="6">
        <v>7896</v>
      </c>
      <c r="G7" s="6">
        <v>8163</v>
      </c>
      <c r="I7" s="6">
        <v>1485683</v>
      </c>
      <c r="J7" s="137">
        <f t="shared" si="0"/>
        <v>3.894505086212873</v>
      </c>
    </row>
    <row r="8" spans="1:10" ht="15">
      <c r="A8" s="15" t="s">
        <v>31</v>
      </c>
      <c r="B8" s="6">
        <v>4677</v>
      </c>
      <c r="C8" s="6">
        <v>4050</v>
      </c>
      <c r="D8" s="6">
        <v>1453</v>
      </c>
      <c r="E8" s="6">
        <v>1623</v>
      </c>
      <c r="F8" s="6">
        <v>6130</v>
      </c>
      <c r="G8" s="6">
        <v>5672</v>
      </c>
      <c r="I8" s="6">
        <v>1400205</v>
      </c>
      <c r="J8" s="137">
        <f t="shared" si="0"/>
        <v>3.340225181312736</v>
      </c>
    </row>
    <row r="9" spans="1:10" ht="15">
      <c r="A9" s="15" t="s">
        <v>15</v>
      </c>
      <c r="B9" s="15">
        <v>720</v>
      </c>
      <c r="C9" s="15">
        <v>710</v>
      </c>
      <c r="D9" s="15">
        <v>315</v>
      </c>
      <c r="E9" s="15">
        <v>351</v>
      </c>
      <c r="F9" s="6">
        <v>1035</v>
      </c>
      <c r="G9" s="6">
        <v>1061</v>
      </c>
      <c r="I9" s="6">
        <v>296081</v>
      </c>
      <c r="J9" s="137">
        <f t="shared" si="0"/>
        <v>2.4317669826837927</v>
      </c>
    </row>
    <row r="10" spans="1:10" ht="15">
      <c r="A10" s="15" t="s">
        <v>23</v>
      </c>
      <c r="B10" s="6">
        <v>2210</v>
      </c>
      <c r="C10" s="6">
        <v>2250</v>
      </c>
      <c r="D10" s="15">
        <v>807</v>
      </c>
      <c r="E10" s="15">
        <v>778</v>
      </c>
      <c r="F10" s="6">
        <v>3017</v>
      </c>
      <c r="G10" s="6">
        <v>3028</v>
      </c>
      <c r="I10" s="6">
        <v>661930</v>
      </c>
      <c r="J10" s="137">
        <f t="shared" si="0"/>
        <v>3.33872161708942</v>
      </c>
    </row>
    <row r="11" spans="1:10" ht="15">
      <c r="A11" s="15" t="s">
        <v>1</v>
      </c>
      <c r="B11" s="6">
        <v>1856</v>
      </c>
      <c r="C11" s="6">
        <v>1999</v>
      </c>
      <c r="D11" s="15">
        <v>841</v>
      </c>
      <c r="E11" s="15">
        <v>766</v>
      </c>
      <c r="F11" s="6">
        <v>2697</v>
      </c>
      <c r="G11" s="6">
        <v>2765</v>
      </c>
      <c r="I11" s="6">
        <v>572961</v>
      </c>
      <c r="J11" s="137">
        <f t="shared" si="0"/>
        <v>3.2393129724361693</v>
      </c>
    </row>
    <row r="12" spans="1:10" ht="15">
      <c r="A12" s="15" t="s">
        <v>26</v>
      </c>
      <c r="B12" s="6">
        <v>1896</v>
      </c>
      <c r="C12" s="6">
        <v>1554</v>
      </c>
      <c r="D12" s="15">
        <v>886</v>
      </c>
      <c r="E12" s="15">
        <v>543</v>
      </c>
      <c r="F12" s="6">
        <v>2781</v>
      </c>
      <c r="G12" s="6">
        <v>2097</v>
      </c>
      <c r="I12" s="6">
        <v>264118</v>
      </c>
      <c r="J12" s="137">
        <f t="shared" si="0"/>
        <v>7.178609560878092</v>
      </c>
    </row>
    <row r="13" spans="1:10" ht="15">
      <c r="A13" s="15" t="s">
        <v>20</v>
      </c>
      <c r="B13" s="15">
        <v>448</v>
      </c>
      <c r="C13" s="15">
        <v>485</v>
      </c>
      <c r="D13" s="15">
        <v>168</v>
      </c>
      <c r="E13" s="15">
        <v>206</v>
      </c>
      <c r="F13" s="15">
        <v>617</v>
      </c>
      <c r="G13" s="15">
        <v>691</v>
      </c>
      <c r="I13" s="6">
        <v>244857</v>
      </c>
      <c r="J13" s="137">
        <f t="shared" si="0"/>
        <v>1.829639340513034</v>
      </c>
    </row>
    <row r="14" spans="1:10" ht="15">
      <c r="A14" s="15" t="s">
        <v>29</v>
      </c>
      <c r="B14" s="6">
        <v>1075</v>
      </c>
      <c r="C14" s="6">
        <v>1077</v>
      </c>
      <c r="D14" s="15">
        <v>254</v>
      </c>
      <c r="E14" s="15">
        <v>282</v>
      </c>
      <c r="F14" s="6">
        <v>1329</v>
      </c>
      <c r="G14" s="6">
        <v>1359</v>
      </c>
      <c r="I14" s="6">
        <v>163061</v>
      </c>
      <c r="J14" s="137">
        <f t="shared" si="0"/>
        <v>6.592624845916559</v>
      </c>
    </row>
    <row r="15" spans="1:10" ht="15">
      <c r="A15" s="15" t="s">
        <v>141</v>
      </c>
      <c r="B15" s="15">
        <v>953</v>
      </c>
      <c r="C15" s="15">
        <v>961</v>
      </c>
      <c r="D15" s="15">
        <v>273</v>
      </c>
      <c r="E15" s="15">
        <v>292</v>
      </c>
      <c r="F15" s="6">
        <v>1227</v>
      </c>
      <c r="G15" s="6">
        <v>1253</v>
      </c>
      <c r="I15" s="6">
        <v>237897</v>
      </c>
      <c r="J15" s="137">
        <f t="shared" si="0"/>
        <v>4.005935341765554</v>
      </c>
    </row>
    <row r="16" spans="1:10" ht="15">
      <c r="A16" s="15" t="s">
        <v>27</v>
      </c>
      <c r="B16" s="15">
        <v>762</v>
      </c>
      <c r="C16" s="15">
        <v>917</v>
      </c>
      <c r="D16" s="15">
        <v>349</v>
      </c>
      <c r="E16" s="15">
        <v>329</v>
      </c>
      <c r="F16" s="6">
        <v>1111</v>
      </c>
      <c r="G16" s="6">
        <v>1245</v>
      </c>
      <c r="I16" s="6">
        <v>474372</v>
      </c>
      <c r="J16" s="137">
        <f t="shared" si="0"/>
        <v>1.6063342693076321</v>
      </c>
    </row>
    <row r="17" spans="1:10" ht="15">
      <c r="A17" s="15" t="s">
        <v>25</v>
      </c>
      <c r="B17" s="15">
        <v>407</v>
      </c>
      <c r="C17" s="15">
        <v>405</v>
      </c>
      <c r="D17" s="15">
        <v>140</v>
      </c>
      <c r="E17" s="15">
        <v>146</v>
      </c>
      <c r="F17" s="15">
        <v>547</v>
      </c>
      <c r="G17" s="15">
        <v>551</v>
      </c>
      <c r="I17" s="6">
        <v>233282</v>
      </c>
      <c r="J17" s="137">
        <f t="shared" si="0"/>
        <v>1.744669541584863</v>
      </c>
    </row>
    <row r="18" spans="1:10" ht="15">
      <c r="A18" s="15" t="s">
        <v>18</v>
      </c>
      <c r="B18" s="15">
        <v>625</v>
      </c>
      <c r="C18" s="15">
        <v>698</v>
      </c>
      <c r="D18" s="15">
        <v>406</v>
      </c>
      <c r="E18" s="15">
        <v>424</v>
      </c>
      <c r="F18" s="6">
        <v>1031</v>
      </c>
      <c r="G18" s="6">
        <v>1122</v>
      </c>
      <c r="I18" s="6">
        <v>476001</v>
      </c>
      <c r="J18" s="137">
        <f t="shared" si="0"/>
        <v>1.313022451633505</v>
      </c>
    </row>
    <row r="19" spans="1:10" ht="15">
      <c r="A19" s="15" t="s">
        <v>24</v>
      </c>
      <c r="B19" s="15">
        <v>628</v>
      </c>
      <c r="C19" s="15">
        <v>660</v>
      </c>
      <c r="D19" s="15">
        <v>158</v>
      </c>
      <c r="E19" s="15">
        <v>178</v>
      </c>
      <c r="F19" s="15">
        <v>787</v>
      </c>
      <c r="G19" s="15">
        <v>838</v>
      </c>
      <c r="I19" s="6">
        <v>351134</v>
      </c>
      <c r="J19" s="137">
        <f t="shared" si="0"/>
        <v>1.7884910034345862</v>
      </c>
    </row>
    <row r="20" spans="1:10" ht="15">
      <c r="A20" s="15" t="s">
        <v>17</v>
      </c>
      <c r="B20" s="15">
        <v>583</v>
      </c>
      <c r="C20" s="15">
        <v>665</v>
      </c>
      <c r="D20" s="15">
        <v>277</v>
      </c>
      <c r="E20" s="15">
        <v>318</v>
      </c>
      <c r="F20" s="15">
        <v>860</v>
      </c>
      <c r="G20" s="15">
        <v>983</v>
      </c>
      <c r="I20" s="6">
        <v>345710</v>
      </c>
      <c r="J20" s="137">
        <f t="shared" si="0"/>
        <v>1.6863845419571317</v>
      </c>
    </row>
    <row r="21" spans="1:10" ht="15">
      <c r="A21" s="15" t="s">
        <v>14</v>
      </c>
      <c r="B21" s="15">
        <v>481</v>
      </c>
      <c r="C21" s="15">
        <v>486</v>
      </c>
      <c r="D21" s="15">
        <v>190</v>
      </c>
      <c r="E21" s="15">
        <v>202</v>
      </c>
      <c r="F21" s="15">
        <v>671</v>
      </c>
      <c r="G21" s="15">
        <v>689</v>
      </c>
      <c r="I21" s="6">
        <v>296081</v>
      </c>
      <c r="J21" s="137">
        <f t="shared" si="0"/>
        <v>1.624555442598478</v>
      </c>
    </row>
    <row r="22" spans="1:10" ht="15">
      <c r="A22" s="15" t="s">
        <v>13</v>
      </c>
      <c r="B22" s="15">
        <v>422</v>
      </c>
      <c r="C22" s="15">
        <v>532</v>
      </c>
      <c r="D22" s="15">
        <v>115</v>
      </c>
      <c r="E22" s="15">
        <v>115</v>
      </c>
      <c r="F22" s="15">
        <v>536</v>
      </c>
      <c r="G22" s="15">
        <v>648</v>
      </c>
      <c r="I22" s="6">
        <v>127987</v>
      </c>
      <c r="J22" s="137">
        <f t="shared" si="0"/>
        <v>3.297209872877714</v>
      </c>
    </row>
    <row r="23" spans="1:10" ht="15">
      <c r="A23" s="15" t="s">
        <v>32</v>
      </c>
      <c r="B23" s="15">
        <v>420</v>
      </c>
      <c r="C23" s="15">
        <v>406</v>
      </c>
      <c r="D23" s="15">
        <v>140</v>
      </c>
      <c r="E23" s="15">
        <v>121</v>
      </c>
      <c r="F23" s="15">
        <v>559</v>
      </c>
      <c r="G23" s="15">
        <v>527</v>
      </c>
      <c r="I23" s="6">
        <v>230745</v>
      </c>
      <c r="J23" s="137">
        <f t="shared" si="0"/>
        <v>1.8201911200676073</v>
      </c>
    </row>
    <row r="24" spans="1:10" ht="15">
      <c r="A24" s="15" t="s">
        <v>21</v>
      </c>
      <c r="B24" s="15">
        <v>375</v>
      </c>
      <c r="C24" s="15">
        <v>383</v>
      </c>
      <c r="D24" s="15">
        <v>103</v>
      </c>
      <c r="E24" s="15">
        <v>115</v>
      </c>
      <c r="F24" s="15">
        <v>478</v>
      </c>
      <c r="G24" s="15">
        <v>498</v>
      </c>
      <c r="I24" s="6">
        <v>126973</v>
      </c>
      <c r="J24" s="137">
        <f t="shared" si="0"/>
        <v>2.9533837902546214</v>
      </c>
    </row>
    <row r="25" spans="1:10" ht="15">
      <c r="A25" s="15" t="s">
        <v>22</v>
      </c>
      <c r="B25" s="15">
        <v>520</v>
      </c>
      <c r="C25" s="15">
        <v>304</v>
      </c>
      <c r="D25" s="15">
        <v>179</v>
      </c>
      <c r="E25" s="15">
        <v>180</v>
      </c>
      <c r="F25" s="15">
        <v>699</v>
      </c>
      <c r="G25" s="15">
        <v>484</v>
      </c>
      <c r="I25" s="6">
        <v>129939</v>
      </c>
      <c r="J25" s="137">
        <f t="shared" si="0"/>
        <v>4.001877804200433</v>
      </c>
    </row>
    <row r="26" spans="1:10" ht="15">
      <c r="A26" s="15" t="s">
        <v>33</v>
      </c>
      <c r="B26" s="15">
        <v>148</v>
      </c>
      <c r="C26" s="15">
        <v>187</v>
      </c>
      <c r="D26" s="15">
        <v>107</v>
      </c>
      <c r="E26" s="15">
        <v>116</v>
      </c>
      <c r="F26" s="15">
        <v>255</v>
      </c>
      <c r="G26" s="15">
        <v>303</v>
      </c>
      <c r="I26" s="6">
        <v>66989</v>
      </c>
      <c r="J26" s="137">
        <f t="shared" si="0"/>
        <v>2.2093179477227607</v>
      </c>
    </row>
    <row r="27" spans="1:10" ht="15">
      <c r="A27" s="15" t="s">
        <v>30</v>
      </c>
      <c r="B27" s="15">
        <v>227</v>
      </c>
      <c r="C27" s="15">
        <v>218</v>
      </c>
      <c r="D27" s="15">
        <v>63</v>
      </c>
      <c r="E27" s="15">
        <v>68</v>
      </c>
      <c r="F27" s="15">
        <v>290</v>
      </c>
      <c r="G27" s="15">
        <v>286</v>
      </c>
      <c r="I27" s="6">
        <v>49341</v>
      </c>
      <c r="J27" s="137">
        <f t="shared" si="0"/>
        <v>4.600636387588415</v>
      </c>
    </row>
    <row r="28" spans="1:10" ht="15">
      <c r="A28" s="15" t="s">
        <v>19</v>
      </c>
      <c r="B28" s="15">
        <v>121</v>
      </c>
      <c r="C28" s="15">
        <v>127</v>
      </c>
      <c r="D28" s="15">
        <v>121</v>
      </c>
      <c r="E28" s="15">
        <v>129</v>
      </c>
      <c r="F28" s="15">
        <v>242</v>
      </c>
      <c r="G28" s="15">
        <v>255</v>
      </c>
      <c r="I28" s="6">
        <v>142923</v>
      </c>
      <c r="J28" s="137">
        <f t="shared" si="0"/>
        <v>0.8466097129223428</v>
      </c>
    </row>
    <row r="29" spans="1:10" ht="15">
      <c r="A29" s="15" t="s">
        <v>5</v>
      </c>
      <c r="B29" s="6">
        <v>51665</v>
      </c>
      <c r="C29" s="6">
        <v>52970</v>
      </c>
      <c r="D29" s="6">
        <v>25239</v>
      </c>
      <c r="E29" s="6">
        <v>25743</v>
      </c>
      <c r="F29" s="6">
        <v>76904</v>
      </c>
      <c r="G29" s="6">
        <v>78713</v>
      </c>
      <c r="I29" s="6">
        <v>16871947</v>
      </c>
      <c r="J29" s="137">
        <f t="shared" si="0"/>
        <v>3.06218363535637</v>
      </c>
    </row>
    <row r="31" ht="15">
      <c r="A31" s="92" t="s">
        <v>144</v>
      </c>
    </row>
    <row r="32" ht="15">
      <c r="A32" s="92" t="s">
        <v>146</v>
      </c>
    </row>
    <row r="33" ht="15">
      <c r="A33" s="92" t="s">
        <v>145</v>
      </c>
    </row>
    <row r="35" ht="15">
      <c r="A35" s="138" t="s">
        <v>239</v>
      </c>
    </row>
    <row r="36" ht="15">
      <c r="A36" t="s">
        <v>240</v>
      </c>
    </row>
  </sheetData>
  <sheetProtection/>
  <mergeCells count="4">
    <mergeCell ref="F3:G3"/>
    <mergeCell ref="D3:E3"/>
    <mergeCell ref="B3:C3"/>
    <mergeCell ref="I3:J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12" customWidth="1"/>
    <col min="2" max="2" width="14.00390625" style="12" bestFit="1" customWidth="1"/>
    <col min="3" max="3" width="16.140625" style="12" bestFit="1" customWidth="1"/>
    <col min="4" max="4" width="5.57421875" style="12" bestFit="1" customWidth="1"/>
    <col min="5" max="5" width="18.28125" style="12" customWidth="1"/>
    <col min="6" max="6" width="5.57421875" style="12" bestFit="1" customWidth="1"/>
    <col min="7" max="7" width="9.7109375" style="12" bestFit="1" customWidth="1"/>
    <col min="8" max="8" width="14.00390625" style="12" bestFit="1" customWidth="1"/>
    <col min="9" max="9" width="16.140625" style="12" bestFit="1" customWidth="1"/>
    <col min="10" max="10" width="6.57421875" style="12" bestFit="1" customWidth="1"/>
    <col min="11" max="11" width="11.421875" style="12" bestFit="1" customWidth="1"/>
    <col min="12" max="12" width="6.57421875" style="12" bestFit="1" customWidth="1"/>
    <col min="13" max="16384" width="11.421875" style="12" customWidth="1"/>
  </cols>
  <sheetData>
    <row r="1" ht="15">
      <c r="A1" s="14" t="s">
        <v>6</v>
      </c>
    </row>
    <row r="3" spans="1:12" ht="15">
      <c r="A3" s="18"/>
      <c r="B3" s="164" t="s">
        <v>1</v>
      </c>
      <c r="C3" s="164"/>
      <c r="D3" s="164"/>
      <c r="E3" s="164"/>
      <c r="F3" s="164"/>
      <c r="G3" s="93"/>
      <c r="H3" s="164" t="s">
        <v>8</v>
      </c>
      <c r="I3" s="164"/>
      <c r="J3" s="164"/>
      <c r="K3" s="164"/>
      <c r="L3" s="164"/>
    </row>
    <row r="4" spans="1:12" ht="45">
      <c r="A4" s="18" t="s">
        <v>150</v>
      </c>
      <c r="B4" s="100" t="s">
        <v>2</v>
      </c>
      <c r="C4" s="100" t="s">
        <v>3</v>
      </c>
      <c r="D4" s="100" t="s">
        <v>7</v>
      </c>
      <c r="E4" s="100" t="s">
        <v>4</v>
      </c>
      <c r="F4" s="100" t="s">
        <v>5</v>
      </c>
      <c r="G4" s="100"/>
      <c r="H4" s="100" t="s">
        <v>2</v>
      </c>
      <c r="I4" s="100" t="s">
        <v>3</v>
      </c>
      <c r="J4" s="100" t="s">
        <v>7</v>
      </c>
      <c r="K4" s="100" t="s">
        <v>4</v>
      </c>
      <c r="L4" s="100" t="s">
        <v>5</v>
      </c>
    </row>
    <row r="5" spans="1:12" ht="15">
      <c r="A5" s="101">
        <v>2001</v>
      </c>
      <c r="B5" s="48">
        <v>1050</v>
      </c>
      <c r="C5" s="18">
        <v>139</v>
      </c>
      <c r="D5" s="48">
        <f aca="true" t="shared" si="0" ref="D5:D16">+B5+C5</f>
        <v>1189</v>
      </c>
      <c r="E5" s="18">
        <v>314</v>
      </c>
      <c r="F5" s="48">
        <f>+SUM(D5:E5)</f>
        <v>1503</v>
      </c>
      <c r="G5" s="48"/>
      <c r="H5" s="48">
        <v>20892</v>
      </c>
      <c r="I5" s="48">
        <v>4762</v>
      </c>
      <c r="J5" s="48">
        <f>+H5+I5</f>
        <v>25654</v>
      </c>
      <c r="K5" s="48">
        <v>11788</v>
      </c>
      <c r="L5" s="48">
        <f aca="true" t="shared" si="1" ref="L5:L17">+H5+I5+K5</f>
        <v>37442</v>
      </c>
    </row>
    <row r="6" spans="1:12" ht="15">
      <c r="A6" s="101">
        <v>2002</v>
      </c>
      <c r="B6" s="48">
        <v>1242</v>
      </c>
      <c r="C6" s="18">
        <v>199</v>
      </c>
      <c r="D6" s="48">
        <f t="shared" si="0"/>
        <v>1441</v>
      </c>
      <c r="E6" s="18">
        <v>407</v>
      </c>
      <c r="F6" s="48">
        <f aca="true" t="shared" si="2" ref="F6:F19">+SUM(D6:E6)</f>
        <v>1848</v>
      </c>
      <c r="G6" s="48"/>
      <c r="H6" s="48">
        <v>21221</v>
      </c>
      <c r="I6" s="48">
        <v>4862</v>
      </c>
      <c r="J6" s="48">
        <f aca="true" t="shared" si="3" ref="J6:J17">+H6+I6</f>
        <v>26083</v>
      </c>
      <c r="K6" s="48">
        <v>11330</v>
      </c>
      <c r="L6" s="48">
        <f t="shared" si="1"/>
        <v>37413</v>
      </c>
    </row>
    <row r="7" spans="1:12" ht="15">
      <c r="A7" s="101">
        <v>2003</v>
      </c>
      <c r="B7" s="48">
        <v>1270</v>
      </c>
      <c r="C7" s="18">
        <v>220</v>
      </c>
      <c r="D7" s="48">
        <f t="shared" si="0"/>
        <v>1490</v>
      </c>
      <c r="E7" s="18">
        <v>408</v>
      </c>
      <c r="F7" s="48">
        <f t="shared" si="2"/>
        <v>1898</v>
      </c>
      <c r="G7" s="48"/>
      <c r="H7" s="48">
        <v>21743</v>
      </c>
      <c r="I7" s="48">
        <v>5624</v>
      </c>
      <c r="J7" s="48">
        <f t="shared" si="3"/>
        <v>27367</v>
      </c>
      <c r="K7" s="48">
        <v>12026</v>
      </c>
      <c r="L7" s="48">
        <f t="shared" si="1"/>
        <v>39393</v>
      </c>
    </row>
    <row r="8" spans="1:12" ht="15">
      <c r="A8" s="101">
        <v>2004</v>
      </c>
      <c r="B8" s="48">
        <v>1234</v>
      </c>
      <c r="C8" s="18">
        <v>226</v>
      </c>
      <c r="D8" s="48">
        <f t="shared" si="0"/>
        <v>1460</v>
      </c>
      <c r="E8" s="18">
        <v>493</v>
      </c>
      <c r="F8" s="48">
        <f t="shared" si="2"/>
        <v>1953</v>
      </c>
      <c r="G8" s="48"/>
      <c r="H8" s="48">
        <v>23127</v>
      </c>
      <c r="I8" s="48">
        <v>6344</v>
      </c>
      <c r="J8" s="48">
        <f t="shared" si="3"/>
        <v>29471</v>
      </c>
      <c r="K8" s="48">
        <v>12983</v>
      </c>
      <c r="L8" s="48">
        <f t="shared" si="1"/>
        <v>42454</v>
      </c>
    </row>
    <row r="9" spans="1:12" ht="15">
      <c r="A9" s="101">
        <v>2005</v>
      </c>
      <c r="B9" s="48">
        <v>1216</v>
      </c>
      <c r="C9" s="18">
        <v>296</v>
      </c>
      <c r="D9" s="48">
        <f t="shared" si="0"/>
        <v>1512</v>
      </c>
      <c r="E9" s="18">
        <v>529</v>
      </c>
      <c r="F9" s="48">
        <f t="shared" si="2"/>
        <v>2041</v>
      </c>
      <c r="G9" s="103"/>
      <c r="H9" s="48">
        <v>24680</v>
      </c>
      <c r="I9" s="48">
        <v>7188</v>
      </c>
      <c r="J9" s="48">
        <f t="shared" si="3"/>
        <v>31868</v>
      </c>
      <c r="K9" s="48">
        <v>13493</v>
      </c>
      <c r="L9" s="48">
        <f t="shared" si="1"/>
        <v>45361</v>
      </c>
    </row>
    <row r="10" spans="1:12" ht="15">
      <c r="A10" s="101">
        <v>2006</v>
      </c>
      <c r="B10" s="48">
        <v>1153</v>
      </c>
      <c r="C10" s="18">
        <v>352</v>
      </c>
      <c r="D10" s="48">
        <f t="shared" si="0"/>
        <v>1505</v>
      </c>
      <c r="E10" s="18">
        <v>494</v>
      </c>
      <c r="F10" s="48">
        <f t="shared" si="2"/>
        <v>1999</v>
      </c>
      <c r="G10" s="48"/>
      <c r="H10" s="48">
        <v>26520</v>
      </c>
      <c r="I10" s="48">
        <v>8520</v>
      </c>
      <c r="J10" s="48">
        <f t="shared" si="3"/>
        <v>35040</v>
      </c>
      <c r="K10" s="48">
        <v>14319</v>
      </c>
      <c r="L10" s="48">
        <f t="shared" si="1"/>
        <v>49359</v>
      </c>
    </row>
    <row r="11" spans="1:12" ht="15">
      <c r="A11" s="101">
        <v>2007</v>
      </c>
      <c r="B11" s="48">
        <v>1205</v>
      </c>
      <c r="C11" s="18">
        <v>416</v>
      </c>
      <c r="D11" s="48">
        <f t="shared" si="0"/>
        <v>1621</v>
      </c>
      <c r="E11" s="18">
        <v>496</v>
      </c>
      <c r="F11" s="48">
        <f t="shared" si="2"/>
        <v>2117</v>
      </c>
      <c r="G11" s="48"/>
      <c r="H11" s="48">
        <v>29012</v>
      </c>
      <c r="I11" s="48">
        <v>9669</v>
      </c>
      <c r="J11" s="48">
        <f t="shared" si="3"/>
        <v>38681</v>
      </c>
      <c r="K11" s="48">
        <v>14506</v>
      </c>
      <c r="L11" s="48">
        <f t="shared" si="1"/>
        <v>53187</v>
      </c>
    </row>
    <row r="12" spans="1:12" ht="15">
      <c r="A12" s="101">
        <v>2008</v>
      </c>
      <c r="B12" s="48">
        <v>1354</v>
      </c>
      <c r="C12" s="18">
        <v>377</v>
      </c>
      <c r="D12" s="48">
        <f t="shared" si="0"/>
        <v>1731</v>
      </c>
      <c r="E12" s="18">
        <v>695</v>
      </c>
      <c r="F12" s="48">
        <f t="shared" si="2"/>
        <v>2426</v>
      </c>
      <c r="G12" s="48"/>
      <c r="H12" s="48">
        <v>30861</v>
      </c>
      <c r="I12" s="48">
        <v>10662</v>
      </c>
      <c r="J12" s="48">
        <f t="shared" si="3"/>
        <v>41523</v>
      </c>
      <c r="K12" s="48">
        <v>15464</v>
      </c>
      <c r="L12" s="48">
        <f t="shared" si="1"/>
        <v>56987</v>
      </c>
    </row>
    <row r="13" spans="1:12" ht="15">
      <c r="A13" s="101">
        <v>2009</v>
      </c>
      <c r="B13" s="48">
        <v>1328</v>
      </c>
      <c r="C13" s="18">
        <v>398</v>
      </c>
      <c r="D13" s="48">
        <f t="shared" si="0"/>
        <v>1726</v>
      </c>
      <c r="E13" s="18">
        <v>765</v>
      </c>
      <c r="F13" s="48">
        <f t="shared" si="2"/>
        <v>2491</v>
      </c>
      <c r="G13" s="48"/>
      <c r="H13" s="48">
        <v>32222</v>
      </c>
      <c r="I13" s="48">
        <v>11495</v>
      </c>
      <c r="J13" s="48">
        <f t="shared" si="3"/>
        <v>43717</v>
      </c>
      <c r="K13" s="48">
        <v>15966</v>
      </c>
      <c r="L13" s="48">
        <f t="shared" si="1"/>
        <v>59683</v>
      </c>
    </row>
    <row r="14" spans="1:12" ht="15">
      <c r="A14" s="101">
        <v>2010</v>
      </c>
      <c r="B14" s="48">
        <v>1437</v>
      </c>
      <c r="C14" s="18">
        <v>407</v>
      </c>
      <c r="D14" s="48">
        <f t="shared" si="0"/>
        <v>1844</v>
      </c>
      <c r="E14" s="18">
        <v>791</v>
      </c>
      <c r="F14" s="48">
        <f t="shared" si="2"/>
        <v>2635</v>
      </c>
      <c r="G14" s="104"/>
      <c r="H14" s="48">
        <v>34879</v>
      </c>
      <c r="I14" s="48">
        <v>12701</v>
      </c>
      <c r="J14" s="48">
        <f t="shared" si="3"/>
        <v>47580</v>
      </c>
      <c r="K14" s="48">
        <v>18181</v>
      </c>
      <c r="L14" s="48">
        <f t="shared" si="1"/>
        <v>65761</v>
      </c>
    </row>
    <row r="15" spans="1:12" ht="15">
      <c r="A15" s="101">
        <v>2011</v>
      </c>
      <c r="B15" s="48">
        <v>1438</v>
      </c>
      <c r="C15" s="18">
        <v>416</v>
      </c>
      <c r="D15" s="48">
        <f t="shared" si="0"/>
        <v>1854</v>
      </c>
      <c r="E15" s="18">
        <v>846</v>
      </c>
      <c r="F15" s="48">
        <f t="shared" si="2"/>
        <v>2700</v>
      </c>
      <c r="G15" s="105"/>
      <c r="H15" s="48">
        <v>36295</v>
      </c>
      <c r="I15" s="48">
        <v>14045</v>
      </c>
      <c r="J15" s="48">
        <f t="shared" si="3"/>
        <v>50340</v>
      </c>
      <c r="K15" s="48">
        <v>19353</v>
      </c>
      <c r="L15" s="48">
        <f t="shared" si="1"/>
        <v>69693</v>
      </c>
    </row>
    <row r="16" spans="1:12" ht="15">
      <c r="A16" s="101">
        <v>2012</v>
      </c>
      <c r="B16" s="48">
        <v>1460</v>
      </c>
      <c r="C16" s="18">
        <v>426</v>
      </c>
      <c r="D16" s="48">
        <f t="shared" si="0"/>
        <v>1886</v>
      </c>
      <c r="E16" s="18">
        <v>894</v>
      </c>
      <c r="F16" s="48">
        <f t="shared" si="2"/>
        <v>2780</v>
      </c>
      <c r="G16" s="105"/>
      <c r="H16" s="48">
        <v>37947</v>
      </c>
      <c r="I16" s="48">
        <v>13651</v>
      </c>
      <c r="J16" s="48">
        <f t="shared" si="3"/>
        <v>51598</v>
      </c>
      <c r="K16" s="48">
        <v>20274</v>
      </c>
      <c r="L16" s="48">
        <f t="shared" si="1"/>
        <v>71872</v>
      </c>
    </row>
    <row r="17" spans="1:12" ht="15">
      <c r="A17" s="18">
        <v>2013</v>
      </c>
      <c r="B17" s="106">
        <v>1470</v>
      </c>
      <c r="C17" s="101">
        <v>426</v>
      </c>
      <c r="D17" s="48">
        <f>+B17+C17</f>
        <v>1896</v>
      </c>
      <c r="E17" s="18">
        <v>857</v>
      </c>
      <c r="F17" s="48">
        <f t="shared" si="2"/>
        <v>2753</v>
      </c>
      <c r="G17" s="105"/>
      <c r="H17" s="48">
        <v>37833</v>
      </c>
      <c r="I17" s="48">
        <v>13852</v>
      </c>
      <c r="J17" s="48">
        <f t="shared" si="3"/>
        <v>51685</v>
      </c>
      <c r="K17" s="48">
        <v>22133</v>
      </c>
      <c r="L17" s="48">
        <f t="shared" si="1"/>
        <v>73818</v>
      </c>
    </row>
    <row r="18" spans="1:12" ht="15">
      <c r="A18" s="18" t="s">
        <v>147</v>
      </c>
      <c r="B18" s="103">
        <v>1376</v>
      </c>
      <c r="C18" s="103">
        <v>453</v>
      </c>
      <c r="D18" s="48">
        <v>1856</v>
      </c>
      <c r="E18" s="18">
        <v>841</v>
      </c>
      <c r="F18" s="48">
        <f t="shared" si="2"/>
        <v>2697</v>
      </c>
      <c r="G18" s="105"/>
      <c r="H18" s="48">
        <v>34258</v>
      </c>
      <c r="I18" s="48">
        <v>14204</v>
      </c>
      <c r="J18" s="48">
        <v>51665</v>
      </c>
      <c r="K18" s="48">
        <v>25239</v>
      </c>
      <c r="L18" s="48">
        <f>K18+J18</f>
        <v>76904</v>
      </c>
    </row>
    <row r="19" spans="1:12" ht="15">
      <c r="A19" s="18" t="s">
        <v>148</v>
      </c>
      <c r="B19" s="103">
        <v>1392</v>
      </c>
      <c r="C19" s="107">
        <v>560</v>
      </c>
      <c r="D19" s="48">
        <v>1999</v>
      </c>
      <c r="E19" s="18">
        <v>766</v>
      </c>
      <c r="F19" s="48">
        <f t="shared" si="2"/>
        <v>2765</v>
      </c>
      <c r="G19" s="105"/>
      <c r="H19" s="48">
        <v>33943</v>
      </c>
      <c r="I19" s="48">
        <v>14473</v>
      </c>
      <c r="J19" s="48">
        <v>52970</v>
      </c>
      <c r="K19" s="48">
        <v>25743</v>
      </c>
      <c r="L19" s="48">
        <f>K19+J19</f>
        <v>78713</v>
      </c>
    </row>
    <row r="20" spans="1:6" ht="15">
      <c r="A20" s="13"/>
      <c r="B20" s="113"/>
      <c r="C20" s="113"/>
      <c r="D20" s="113"/>
      <c r="E20" s="113"/>
      <c r="F20" s="113"/>
    </row>
    <row r="21" ht="15">
      <c r="A21" s="12" t="s">
        <v>257</v>
      </c>
    </row>
    <row r="23" ht="15">
      <c r="A23" s="99" t="s">
        <v>128</v>
      </c>
    </row>
    <row r="26" ht="15">
      <c r="A26" s="12" t="s">
        <v>262</v>
      </c>
    </row>
    <row r="28" ht="15">
      <c r="A28" s="12" t="s">
        <v>152</v>
      </c>
    </row>
    <row r="30" ht="15">
      <c r="A30" s="108" t="s">
        <v>153</v>
      </c>
    </row>
    <row r="32" ht="15">
      <c r="A32" s="12" t="s">
        <v>154</v>
      </c>
    </row>
  </sheetData>
  <sheetProtection/>
  <mergeCells count="2">
    <mergeCell ref="B3:F3"/>
    <mergeCell ref="H3:L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70" zoomScaleNormal="70" zoomScalePageLayoutView="0" workbookViewId="0" topLeftCell="A1">
      <selection activeCell="J34" sqref="J34"/>
    </sheetView>
  </sheetViews>
  <sheetFormatPr defaultColWidth="11.421875" defaultRowHeight="15"/>
  <cols>
    <col min="1" max="1" width="18.8515625" style="12" customWidth="1"/>
    <col min="2" max="2" width="16.421875" style="12" customWidth="1"/>
    <col min="3" max="3" width="23.28125" style="12" customWidth="1"/>
    <col min="4" max="4" width="16.8515625" style="12" customWidth="1"/>
    <col min="5" max="5" width="15.00390625" style="12" bestFit="1" customWidth="1"/>
    <col min="6" max="6" width="16.421875" style="12" customWidth="1"/>
    <col min="7" max="7" width="7.421875" style="12" bestFit="1" customWidth="1"/>
    <col min="8" max="8" width="9.28125" style="12" bestFit="1" customWidth="1"/>
    <col min="9" max="9" width="12.8515625" style="12" bestFit="1" customWidth="1"/>
    <col min="10" max="10" width="11.7109375" style="12" bestFit="1" customWidth="1"/>
    <col min="11" max="11" width="22.00390625" style="12" customWidth="1"/>
    <col min="12" max="12" width="16.421875" style="12" customWidth="1"/>
    <col min="13" max="13" width="16.7109375" style="12" bestFit="1" customWidth="1"/>
    <col min="14" max="16384" width="11.421875" style="12" customWidth="1"/>
  </cols>
  <sheetData>
    <row r="1" spans="1:3" ht="15">
      <c r="A1" s="129" t="s">
        <v>261</v>
      </c>
      <c r="B1" s="129"/>
      <c r="C1" s="129"/>
    </row>
    <row r="2" spans="2:13" ht="15"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5"/>
      <c r="M2" s="125"/>
    </row>
    <row r="3" spans="1:13" ht="15">
      <c r="A3" s="165" t="s">
        <v>0</v>
      </c>
      <c r="B3" s="162" t="s">
        <v>170</v>
      </c>
      <c r="C3" s="162"/>
      <c r="D3" s="162"/>
      <c r="E3" s="162"/>
      <c r="F3" s="162"/>
      <c r="G3" s="162"/>
      <c r="H3" s="167" t="s">
        <v>171</v>
      </c>
      <c r="I3" s="168"/>
      <c r="J3" s="169"/>
      <c r="K3" s="165" t="s">
        <v>172</v>
      </c>
      <c r="L3" s="163" t="s">
        <v>173</v>
      </c>
      <c r="M3" s="163" t="s">
        <v>174</v>
      </c>
    </row>
    <row r="4" spans="1:13" ht="30">
      <c r="A4" s="166"/>
      <c r="B4" s="94" t="s">
        <v>175</v>
      </c>
      <c r="C4" s="45" t="s">
        <v>176</v>
      </c>
      <c r="D4" s="45" t="s">
        <v>177</v>
      </c>
      <c r="E4" s="45" t="s">
        <v>179</v>
      </c>
      <c r="F4" s="45" t="s">
        <v>178</v>
      </c>
      <c r="G4" s="45" t="s">
        <v>197</v>
      </c>
      <c r="H4" s="102" t="s">
        <v>198</v>
      </c>
      <c r="I4" s="102" t="s">
        <v>199</v>
      </c>
      <c r="J4" s="45" t="s">
        <v>200</v>
      </c>
      <c r="K4" s="166"/>
      <c r="L4" s="163"/>
      <c r="M4" s="163"/>
    </row>
    <row r="5" spans="1:13" ht="15">
      <c r="A5" s="127">
        <v>2017</v>
      </c>
      <c r="B5" s="128"/>
      <c r="C5" s="127"/>
      <c r="D5" s="127"/>
      <c r="E5" s="127"/>
      <c r="F5" s="127"/>
      <c r="G5" s="127">
        <v>350</v>
      </c>
      <c r="H5" s="127"/>
      <c r="I5" s="127"/>
      <c r="J5" s="127">
        <v>469</v>
      </c>
      <c r="K5" s="127">
        <v>43</v>
      </c>
      <c r="L5" s="127">
        <v>132</v>
      </c>
      <c r="M5" s="127">
        <v>994</v>
      </c>
    </row>
    <row r="6" spans="1:13" ht="15">
      <c r="A6" s="127">
        <v>2016</v>
      </c>
      <c r="B6" s="128">
        <v>124</v>
      </c>
      <c r="C6" s="127">
        <v>107</v>
      </c>
      <c r="D6" s="127">
        <v>75</v>
      </c>
      <c r="E6" s="127">
        <v>25</v>
      </c>
      <c r="F6" s="127">
        <v>5</v>
      </c>
      <c r="G6" s="127">
        <v>336</v>
      </c>
      <c r="H6" s="17">
        <v>371</v>
      </c>
      <c r="I6" s="17">
        <v>78</v>
      </c>
      <c r="J6" s="127">
        <v>449</v>
      </c>
      <c r="K6" s="127">
        <v>45</v>
      </c>
      <c r="L6" s="127">
        <v>125</v>
      </c>
      <c r="M6" s="127">
        <v>955</v>
      </c>
    </row>
    <row r="7" ht="15.75" customHeight="1"/>
    <row r="8" ht="15.75" customHeight="1"/>
    <row r="9" spans="1:3" ht="15.75" customHeight="1">
      <c r="A9" s="14" t="s">
        <v>209</v>
      </c>
      <c r="B9" s="14"/>
      <c r="C9" s="14"/>
    </row>
    <row r="11" spans="1:7" ht="99.75" customHeight="1">
      <c r="A11" s="45" t="s">
        <v>204</v>
      </c>
      <c r="B11" s="45" t="s">
        <v>205</v>
      </c>
      <c r="C11" s="45" t="s">
        <v>206</v>
      </c>
      <c r="D11" s="45" t="s">
        <v>207</v>
      </c>
      <c r="E11" s="45" t="s">
        <v>208</v>
      </c>
      <c r="F11" s="45" t="s">
        <v>180</v>
      </c>
      <c r="G11" s="45" t="s">
        <v>5</v>
      </c>
    </row>
    <row r="12" spans="1:7" ht="15">
      <c r="A12" s="124" t="s">
        <v>181</v>
      </c>
      <c r="B12" s="17">
        <v>105</v>
      </c>
      <c r="C12" s="17">
        <v>97</v>
      </c>
      <c r="D12" s="17">
        <v>55</v>
      </c>
      <c r="E12" s="17">
        <v>63</v>
      </c>
      <c r="F12" s="17">
        <v>16</v>
      </c>
      <c r="G12" s="17">
        <f>SUM(B12:F12)</f>
        <v>336</v>
      </c>
    </row>
    <row r="13" spans="1:7" ht="15">
      <c r="A13" s="124" t="s">
        <v>201</v>
      </c>
      <c r="B13" s="17">
        <v>204</v>
      </c>
      <c r="C13" s="17">
        <v>109</v>
      </c>
      <c r="D13" s="17">
        <v>60</v>
      </c>
      <c r="E13" s="17">
        <v>74</v>
      </c>
      <c r="F13" s="17">
        <v>2</v>
      </c>
      <c r="G13" s="17">
        <f>SUM(B13:F13)</f>
        <v>449</v>
      </c>
    </row>
    <row r="18" spans="1:3" ht="15">
      <c r="A18" s="14" t="s">
        <v>210</v>
      </c>
      <c r="B18" s="92"/>
      <c r="C18" s="92"/>
    </row>
    <row r="21" spans="1:6" ht="39.75" customHeight="1">
      <c r="A21" s="171" t="s">
        <v>183</v>
      </c>
      <c r="B21" s="172"/>
      <c r="C21" s="45" t="s">
        <v>212</v>
      </c>
      <c r="D21" s="45" t="s">
        <v>211</v>
      </c>
      <c r="E21" s="45" t="s">
        <v>181</v>
      </c>
      <c r="F21" s="45" t="s">
        <v>203</v>
      </c>
    </row>
    <row r="22" spans="1:6" ht="45" customHeight="1">
      <c r="A22" s="170" t="s">
        <v>221</v>
      </c>
      <c r="B22" s="170"/>
      <c r="C22" s="131" t="s">
        <v>213</v>
      </c>
      <c r="D22" s="18" t="s">
        <v>184</v>
      </c>
      <c r="E22" s="18">
        <v>39</v>
      </c>
      <c r="F22" s="18">
        <v>15</v>
      </c>
    </row>
    <row r="23" spans="1:6" ht="30.75" customHeight="1">
      <c r="A23" s="170" t="s">
        <v>222</v>
      </c>
      <c r="B23" s="170"/>
      <c r="C23" s="131" t="s">
        <v>213</v>
      </c>
      <c r="D23" s="18" t="s">
        <v>185</v>
      </c>
      <c r="E23" s="18">
        <v>37</v>
      </c>
      <c r="F23" s="18">
        <v>14</v>
      </c>
    </row>
    <row r="24" spans="1:6" ht="30.75" customHeight="1">
      <c r="A24" s="170" t="s">
        <v>223</v>
      </c>
      <c r="B24" s="170"/>
      <c r="C24" s="130" t="s">
        <v>214</v>
      </c>
      <c r="D24" s="18" t="s">
        <v>186</v>
      </c>
      <c r="E24" s="18">
        <v>36</v>
      </c>
      <c r="F24" s="18">
        <v>16</v>
      </c>
    </row>
    <row r="25" spans="1:6" ht="30.75" customHeight="1">
      <c r="A25" s="170" t="s">
        <v>224</v>
      </c>
      <c r="B25" s="170"/>
      <c r="C25" s="132" t="s">
        <v>215</v>
      </c>
      <c r="D25" s="18" t="s">
        <v>187</v>
      </c>
      <c r="E25" s="18">
        <v>34</v>
      </c>
      <c r="F25" s="18">
        <v>17</v>
      </c>
    </row>
    <row r="26" spans="1:6" ht="30.75" customHeight="1">
      <c r="A26" s="170" t="s">
        <v>217</v>
      </c>
      <c r="B26" s="170"/>
      <c r="C26" s="131" t="s">
        <v>216</v>
      </c>
      <c r="D26" s="18" t="s">
        <v>188</v>
      </c>
      <c r="E26" s="18">
        <v>21</v>
      </c>
      <c r="F26" s="18">
        <v>1</v>
      </c>
    </row>
    <row r="27" spans="1:6" ht="30.75" customHeight="1">
      <c r="A27" s="170" t="s">
        <v>225</v>
      </c>
      <c r="B27" s="170"/>
      <c r="C27" s="131" t="s">
        <v>213</v>
      </c>
      <c r="D27" s="18" t="s">
        <v>189</v>
      </c>
      <c r="E27" s="18">
        <v>19</v>
      </c>
      <c r="F27" s="18">
        <v>3</v>
      </c>
    </row>
    <row r="28" spans="1:6" ht="30.75" customHeight="1">
      <c r="A28" s="170" t="s">
        <v>226</v>
      </c>
      <c r="B28" s="170"/>
      <c r="C28" s="130" t="s">
        <v>218</v>
      </c>
      <c r="D28" s="18" t="s">
        <v>190</v>
      </c>
      <c r="E28" s="18">
        <v>16</v>
      </c>
      <c r="F28" s="18">
        <v>9</v>
      </c>
    </row>
    <row r="29" spans="1:6" ht="30.75" customHeight="1">
      <c r="A29" s="170" t="s">
        <v>227</v>
      </c>
      <c r="B29" s="170"/>
      <c r="C29" s="130" t="s">
        <v>218</v>
      </c>
      <c r="D29" s="18" t="s">
        <v>191</v>
      </c>
      <c r="E29" s="18">
        <v>11</v>
      </c>
      <c r="F29" s="18">
        <v>2</v>
      </c>
    </row>
    <row r="30" spans="1:6" ht="30.75" customHeight="1">
      <c r="A30" s="170" t="s">
        <v>228</v>
      </c>
      <c r="B30" s="170"/>
      <c r="C30" s="130" t="s">
        <v>218</v>
      </c>
      <c r="D30" s="18" t="s">
        <v>192</v>
      </c>
      <c r="E30" s="18">
        <v>11</v>
      </c>
      <c r="F30" s="18"/>
    </row>
    <row r="31" spans="1:6" ht="30.75" customHeight="1">
      <c r="A31" s="170" t="s">
        <v>229</v>
      </c>
      <c r="B31" s="170"/>
      <c r="C31" s="130" t="s">
        <v>218</v>
      </c>
      <c r="D31" s="18" t="s">
        <v>193</v>
      </c>
      <c r="E31" s="18">
        <v>11</v>
      </c>
      <c r="F31" s="18">
        <v>3</v>
      </c>
    </row>
    <row r="32" spans="1:6" ht="30.75" customHeight="1">
      <c r="A32" s="170" t="s">
        <v>230</v>
      </c>
      <c r="B32" s="170"/>
      <c r="C32" s="130" t="s">
        <v>219</v>
      </c>
      <c r="D32" s="18" t="s">
        <v>194</v>
      </c>
      <c r="E32" s="18">
        <v>11</v>
      </c>
      <c r="F32" s="18">
        <v>8</v>
      </c>
    </row>
    <row r="33" spans="1:6" ht="30.75" customHeight="1">
      <c r="A33" s="170" t="s">
        <v>231</v>
      </c>
      <c r="B33" s="170"/>
      <c r="C33" s="130" t="s">
        <v>218</v>
      </c>
      <c r="D33" s="18" t="s">
        <v>195</v>
      </c>
      <c r="E33" s="18">
        <v>8</v>
      </c>
      <c r="F33" s="18">
        <v>8</v>
      </c>
    </row>
    <row r="34" spans="1:6" ht="30.75" customHeight="1">
      <c r="A34" s="170" t="s">
        <v>232</v>
      </c>
      <c r="B34" s="170"/>
      <c r="C34" s="130" t="s">
        <v>220</v>
      </c>
      <c r="D34" s="18" t="s">
        <v>196</v>
      </c>
      <c r="E34" s="18">
        <v>8</v>
      </c>
      <c r="F34" s="18">
        <v>1</v>
      </c>
    </row>
    <row r="35" spans="1:6" ht="15">
      <c r="A35" s="170" t="s">
        <v>233</v>
      </c>
      <c r="B35" s="170"/>
      <c r="C35" s="17" t="s">
        <v>214</v>
      </c>
      <c r="D35" s="18" t="s">
        <v>202</v>
      </c>
      <c r="E35" s="18"/>
      <c r="F35" s="18">
        <v>19</v>
      </c>
    </row>
    <row r="36" spans="1:6" ht="15">
      <c r="A36" s="170"/>
      <c r="B36" s="170"/>
      <c r="C36" s="17"/>
      <c r="D36" s="18" t="s">
        <v>177</v>
      </c>
      <c r="E36" s="18">
        <f>+D6</f>
        <v>75</v>
      </c>
      <c r="F36" s="18"/>
    </row>
    <row r="39" ht="15">
      <c r="A39" s="108" t="s">
        <v>182</v>
      </c>
    </row>
  </sheetData>
  <sheetProtection/>
  <mergeCells count="22">
    <mergeCell ref="A33:B33"/>
    <mergeCell ref="A34:B34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L3:L4"/>
    <mergeCell ref="M3:M4"/>
    <mergeCell ref="A3:A4"/>
    <mergeCell ref="H3:J3"/>
    <mergeCell ref="A28:B28"/>
    <mergeCell ref="A21:B21"/>
    <mergeCell ref="A22:B22"/>
    <mergeCell ref="B3:G3"/>
    <mergeCell ref="K3:K4"/>
    <mergeCell ref="A23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84" customWidth="1"/>
    <col min="2" max="24" width="8.421875" style="84" customWidth="1"/>
    <col min="25" max="16384" width="11.421875" style="84" customWidth="1"/>
  </cols>
  <sheetData>
    <row r="1" ht="15">
      <c r="A1" s="122" t="s">
        <v>244</v>
      </c>
    </row>
    <row r="4" spans="3:9" ht="15">
      <c r="C4" s="115"/>
      <c r="D4" s="115"/>
      <c r="E4" s="115"/>
      <c r="F4" s="115"/>
      <c r="G4" s="115"/>
      <c r="H4" s="115"/>
      <c r="I4" s="115"/>
    </row>
    <row r="5" spans="1:24" ht="15">
      <c r="A5" s="174" t="s">
        <v>0</v>
      </c>
      <c r="B5" s="173" t="s">
        <v>61</v>
      </c>
      <c r="C5" s="173"/>
      <c r="D5" s="173"/>
      <c r="E5" s="173" t="s">
        <v>123</v>
      </c>
      <c r="F5" s="173"/>
      <c r="G5" s="173"/>
      <c r="H5" s="173"/>
      <c r="I5" s="173" t="s">
        <v>124</v>
      </c>
      <c r="J5" s="173"/>
      <c r="K5" s="173"/>
      <c r="L5" s="173"/>
      <c r="M5" s="173" t="s">
        <v>125</v>
      </c>
      <c r="N5" s="173"/>
      <c r="O5" s="173"/>
      <c r="P5" s="173"/>
      <c r="Q5" s="173" t="s">
        <v>126</v>
      </c>
      <c r="R5" s="173"/>
      <c r="S5" s="173"/>
      <c r="T5" s="173"/>
      <c r="U5" s="173" t="s">
        <v>127</v>
      </c>
      <c r="V5" s="173"/>
      <c r="W5" s="173"/>
      <c r="X5" s="173"/>
    </row>
    <row r="6" spans="1:24" s="116" customFormat="1" ht="15">
      <c r="A6" s="174"/>
      <c r="B6" s="133" t="s">
        <v>119</v>
      </c>
      <c r="C6" s="133" t="s">
        <v>120</v>
      </c>
      <c r="D6" s="133" t="s">
        <v>122</v>
      </c>
      <c r="E6" s="133" t="s">
        <v>119</v>
      </c>
      <c r="F6" s="133" t="s">
        <v>120</v>
      </c>
      <c r="G6" s="133" t="s">
        <v>121</v>
      </c>
      <c r="H6" s="133" t="s">
        <v>122</v>
      </c>
      <c r="I6" s="133" t="s">
        <v>119</v>
      </c>
      <c r="J6" s="133" t="s">
        <v>120</v>
      </c>
      <c r="K6" s="133" t="s">
        <v>121</v>
      </c>
      <c r="L6" s="133" t="s">
        <v>122</v>
      </c>
      <c r="M6" s="133" t="s">
        <v>119</v>
      </c>
      <c r="N6" s="133" t="s">
        <v>120</v>
      </c>
      <c r="O6" s="133" t="s">
        <v>121</v>
      </c>
      <c r="P6" s="133" t="s">
        <v>122</v>
      </c>
      <c r="Q6" s="133" t="s">
        <v>119</v>
      </c>
      <c r="R6" s="133" t="s">
        <v>120</v>
      </c>
      <c r="S6" s="133" t="s">
        <v>121</v>
      </c>
      <c r="T6" s="133" t="s">
        <v>122</v>
      </c>
      <c r="U6" s="133" t="s">
        <v>119</v>
      </c>
      <c r="V6" s="133" t="s">
        <v>120</v>
      </c>
      <c r="W6" s="133" t="s">
        <v>121</v>
      </c>
      <c r="X6" s="133" t="s">
        <v>122</v>
      </c>
    </row>
    <row r="7" spans="1:24" ht="15">
      <c r="A7" s="117">
        <v>2001</v>
      </c>
      <c r="B7" s="118">
        <v>54996</v>
      </c>
      <c r="C7" s="118">
        <v>14437</v>
      </c>
      <c r="D7" s="118">
        <v>1731</v>
      </c>
      <c r="E7" s="118">
        <v>11004</v>
      </c>
      <c r="F7" s="118">
        <v>2814</v>
      </c>
      <c r="G7" s="118"/>
      <c r="H7" s="85">
        <v>386</v>
      </c>
      <c r="I7" s="118">
        <v>1557</v>
      </c>
      <c r="J7" s="118">
        <v>639</v>
      </c>
      <c r="K7" s="118"/>
      <c r="L7" s="85">
        <v>29</v>
      </c>
      <c r="M7" s="118">
        <v>9935</v>
      </c>
      <c r="N7" s="118">
        <v>3116</v>
      </c>
      <c r="O7" s="118"/>
      <c r="P7" s="85">
        <v>263</v>
      </c>
      <c r="Q7" s="118">
        <v>23876</v>
      </c>
      <c r="R7" s="118">
        <v>6698</v>
      </c>
      <c r="S7" s="85">
        <f>+Q7-R7</f>
        <v>17178</v>
      </c>
      <c r="T7" s="85">
        <v>485</v>
      </c>
      <c r="U7" s="118">
        <v>8624</v>
      </c>
      <c r="V7" s="118">
        <v>1170</v>
      </c>
      <c r="W7" s="118"/>
      <c r="X7" s="85">
        <v>568</v>
      </c>
    </row>
    <row r="8" spans="1:24" ht="15">
      <c r="A8" s="117">
        <v>2002</v>
      </c>
      <c r="B8" s="118">
        <v>57009</v>
      </c>
      <c r="C8" s="118">
        <v>14877</v>
      </c>
      <c r="D8" s="118">
        <v>2081</v>
      </c>
      <c r="E8" s="118">
        <v>11991</v>
      </c>
      <c r="F8" s="118">
        <v>3387</v>
      </c>
      <c r="G8" s="118"/>
      <c r="H8" s="85">
        <v>374</v>
      </c>
      <c r="I8" s="118">
        <v>1569</v>
      </c>
      <c r="J8" s="118">
        <v>575</v>
      </c>
      <c r="K8" s="118"/>
      <c r="L8" s="85">
        <v>46</v>
      </c>
      <c r="M8" s="118">
        <v>10591</v>
      </c>
      <c r="N8" s="118">
        <v>3433</v>
      </c>
      <c r="O8" s="118"/>
      <c r="P8" s="85">
        <v>316</v>
      </c>
      <c r="Q8" s="118">
        <v>23580</v>
      </c>
      <c r="R8" s="118">
        <v>5790</v>
      </c>
      <c r="S8" s="85">
        <f>+Q8-R8</f>
        <v>17790</v>
      </c>
      <c r="T8" s="85">
        <v>777</v>
      </c>
      <c r="U8" s="118">
        <v>9278</v>
      </c>
      <c r="V8" s="118">
        <v>1692</v>
      </c>
      <c r="W8" s="118"/>
      <c r="X8" s="85">
        <v>568</v>
      </c>
    </row>
    <row r="9" spans="1:24" ht="15">
      <c r="A9" s="117">
        <v>2003</v>
      </c>
      <c r="B9" s="118">
        <v>57809</v>
      </c>
      <c r="C9" s="118">
        <v>14308</v>
      </c>
      <c r="D9" s="118">
        <v>2236</v>
      </c>
      <c r="E9" s="118">
        <v>11907</v>
      </c>
      <c r="F9" s="118">
        <v>2807</v>
      </c>
      <c r="G9" s="118"/>
      <c r="H9" s="85">
        <v>428</v>
      </c>
      <c r="I9" s="118">
        <v>1743</v>
      </c>
      <c r="J9" s="118">
        <v>710</v>
      </c>
      <c r="K9" s="118"/>
      <c r="L9" s="85">
        <v>55</v>
      </c>
      <c r="M9" s="118">
        <v>11070</v>
      </c>
      <c r="N9" s="118">
        <v>3086</v>
      </c>
      <c r="O9" s="118"/>
      <c r="P9" s="85">
        <v>352</v>
      </c>
      <c r="Q9" s="118">
        <v>23958</v>
      </c>
      <c r="R9" s="118">
        <v>6410</v>
      </c>
      <c r="S9" s="85">
        <f>+Q9-R9</f>
        <v>17548</v>
      </c>
      <c r="T9" s="85">
        <v>833</v>
      </c>
      <c r="U9" s="118">
        <v>9131</v>
      </c>
      <c r="V9" s="118">
        <v>1295</v>
      </c>
      <c r="W9" s="118"/>
      <c r="X9" s="85">
        <v>568</v>
      </c>
    </row>
    <row r="10" spans="1:24" ht="15">
      <c r="A10" s="117">
        <v>2004</v>
      </c>
      <c r="B10" s="85">
        <v>63291</v>
      </c>
      <c r="C10" s="85">
        <v>16889</v>
      </c>
      <c r="D10" s="85">
        <v>2242</v>
      </c>
      <c r="E10" s="118">
        <v>13867</v>
      </c>
      <c r="F10" s="118">
        <v>3872</v>
      </c>
      <c r="G10" s="118"/>
      <c r="H10" s="85">
        <v>391</v>
      </c>
      <c r="I10" s="118">
        <v>1631</v>
      </c>
      <c r="J10" s="118">
        <v>554</v>
      </c>
      <c r="K10" s="118"/>
      <c r="L10" s="85">
        <v>39</v>
      </c>
      <c r="M10" s="118">
        <v>11558</v>
      </c>
      <c r="N10" s="118">
        <v>3224</v>
      </c>
      <c r="O10" s="118"/>
      <c r="P10" s="85">
        <v>303</v>
      </c>
      <c r="Q10" s="118">
        <v>26990</v>
      </c>
      <c r="R10" s="118">
        <v>7961</v>
      </c>
      <c r="S10" s="85">
        <f>+Q10-R10</f>
        <v>19029</v>
      </c>
      <c r="T10" s="85">
        <v>869</v>
      </c>
      <c r="U10" s="118">
        <v>9245</v>
      </c>
      <c r="V10" s="118">
        <v>1278</v>
      </c>
      <c r="W10" s="118"/>
      <c r="X10" s="85">
        <v>640</v>
      </c>
    </row>
    <row r="11" spans="1:24" ht="15">
      <c r="A11" s="117">
        <v>2005</v>
      </c>
      <c r="B11" s="85">
        <v>60514</v>
      </c>
      <c r="C11" s="85">
        <v>13638</v>
      </c>
      <c r="D11" s="85">
        <v>2182</v>
      </c>
      <c r="E11" s="85">
        <v>12908</v>
      </c>
      <c r="F11" s="85">
        <v>2783</v>
      </c>
      <c r="G11" s="85"/>
      <c r="H11" s="85"/>
      <c r="I11" s="85">
        <v>1631</v>
      </c>
      <c r="J11" s="85">
        <v>435</v>
      </c>
      <c r="K11" s="85"/>
      <c r="L11" s="85"/>
      <c r="M11" s="85">
        <v>11439</v>
      </c>
      <c r="N11" s="85">
        <v>3186</v>
      </c>
      <c r="O11" s="85"/>
      <c r="P11" s="85"/>
      <c r="Q11" s="85">
        <v>25736</v>
      </c>
      <c r="R11" s="85">
        <v>6157</v>
      </c>
      <c r="S11" s="85">
        <f>+Q11-R11</f>
        <v>19579</v>
      </c>
      <c r="T11" s="85"/>
      <c r="U11" s="85">
        <v>8800</v>
      </c>
      <c r="V11" s="85">
        <v>1077</v>
      </c>
      <c r="W11" s="85"/>
      <c r="X11" s="85"/>
    </row>
    <row r="12" spans="1:24" ht="15">
      <c r="A12" s="117">
        <v>2006</v>
      </c>
      <c r="B12" s="85">
        <v>62872</v>
      </c>
      <c r="C12" s="85">
        <v>14560</v>
      </c>
      <c r="D12" s="85">
        <v>2181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7.25" customHeight="1">
      <c r="A13" s="117">
        <v>2007</v>
      </c>
      <c r="B13" s="118">
        <v>59653</v>
      </c>
      <c r="C13" s="118">
        <v>12601</v>
      </c>
      <c r="D13" s="118">
        <v>2134</v>
      </c>
      <c r="E13" s="85">
        <v>13411</v>
      </c>
      <c r="F13" s="86">
        <v>2434</v>
      </c>
      <c r="G13" s="86">
        <v>10977</v>
      </c>
      <c r="H13" s="85">
        <v>402</v>
      </c>
      <c r="I13" s="85">
        <v>1587</v>
      </c>
      <c r="J13" s="86">
        <v>386</v>
      </c>
      <c r="K13" s="85">
        <v>1201</v>
      </c>
      <c r="L13" s="85">
        <v>53</v>
      </c>
      <c r="M13" s="85">
        <v>11536</v>
      </c>
      <c r="N13" s="85">
        <v>2872</v>
      </c>
      <c r="O13" s="85">
        <v>8664</v>
      </c>
      <c r="P13" s="85">
        <v>329</v>
      </c>
      <c r="Q13" s="85">
        <v>24397</v>
      </c>
      <c r="R13" s="85">
        <v>5506</v>
      </c>
      <c r="S13" s="85">
        <v>18891</v>
      </c>
      <c r="T13" s="85">
        <v>702</v>
      </c>
      <c r="U13" s="85">
        <v>8722</v>
      </c>
      <c r="V13" s="85">
        <v>1403</v>
      </c>
      <c r="W13" s="85">
        <v>7319</v>
      </c>
      <c r="X13" s="85">
        <v>648</v>
      </c>
    </row>
    <row r="14" spans="1:24" ht="19.5" customHeight="1">
      <c r="A14" s="117">
        <v>2008</v>
      </c>
      <c r="B14" s="85">
        <v>60206</v>
      </c>
      <c r="C14" s="85">
        <v>12147</v>
      </c>
      <c r="D14" s="85">
        <v>2007</v>
      </c>
      <c r="E14" s="85">
        <v>12698</v>
      </c>
      <c r="F14" s="85">
        <v>2125</v>
      </c>
      <c r="G14" s="85">
        <v>10573</v>
      </c>
      <c r="H14" s="85">
        <v>349</v>
      </c>
      <c r="I14" s="85">
        <v>1572</v>
      </c>
      <c r="J14" s="86">
        <v>408</v>
      </c>
      <c r="K14" s="85">
        <v>1164</v>
      </c>
      <c r="L14" s="85">
        <v>36</v>
      </c>
      <c r="M14" s="85">
        <v>11747</v>
      </c>
      <c r="N14" s="85">
        <v>2855</v>
      </c>
      <c r="O14" s="85">
        <v>8892</v>
      </c>
      <c r="P14" s="85">
        <v>266</v>
      </c>
      <c r="Q14" s="85">
        <v>24017</v>
      </c>
      <c r="R14" s="85">
        <v>4878</v>
      </c>
      <c r="S14" s="85">
        <v>19139</v>
      </c>
      <c r="T14" s="85">
        <v>812</v>
      </c>
      <c r="U14" s="85">
        <v>9264</v>
      </c>
      <c r="V14" s="85">
        <v>1473</v>
      </c>
      <c r="W14" s="85">
        <v>7791</v>
      </c>
      <c r="X14" s="85">
        <v>544</v>
      </c>
    </row>
    <row r="15" spans="1:24" ht="15">
      <c r="A15" s="117">
        <v>2009</v>
      </c>
      <c r="B15" s="85">
        <v>60648</v>
      </c>
      <c r="C15" s="85">
        <v>12224</v>
      </c>
      <c r="D15" s="85">
        <v>1966</v>
      </c>
      <c r="E15" s="85">
        <v>13038</v>
      </c>
      <c r="F15" s="86">
        <v>1951</v>
      </c>
      <c r="G15" s="86">
        <v>11087</v>
      </c>
      <c r="H15" s="85">
        <v>378</v>
      </c>
      <c r="I15" s="85">
        <v>1660</v>
      </c>
      <c r="J15" s="86">
        <v>517</v>
      </c>
      <c r="K15" s="86">
        <v>1143</v>
      </c>
      <c r="L15" s="85">
        <v>30</v>
      </c>
      <c r="M15" s="85">
        <v>12255</v>
      </c>
      <c r="N15" s="86">
        <v>3142</v>
      </c>
      <c r="O15" s="86">
        <v>9113</v>
      </c>
      <c r="P15" s="85">
        <v>247</v>
      </c>
      <c r="Q15" s="85">
        <v>23369</v>
      </c>
      <c r="R15" s="86">
        <v>4693</v>
      </c>
      <c r="S15" s="86">
        <v>18676</v>
      </c>
      <c r="T15" s="85">
        <v>782</v>
      </c>
      <c r="U15" s="85">
        <v>9668</v>
      </c>
      <c r="V15" s="86">
        <v>1609</v>
      </c>
      <c r="W15" s="86">
        <v>8059</v>
      </c>
      <c r="X15" s="85">
        <v>529</v>
      </c>
    </row>
    <row r="16" spans="1:24" ht="15">
      <c r="A16" s="117">
        <v>2010</v>
      </c>
      <c r="B16" s="85">
        <v>61855</v>
      </c>
      <c r="C16" s="85">
        <v>13074</v>
      </c>
      <c r="D16" s="85">
        <v>1895</v>
      </c>
      <c r="E16" s="85">
        <v>14639</v>
      </c>
      <c r="F16" s="86">
        <v>2978</v>
      </c>
      <c r="G16" s="86">
        <v>11661</v>
      </c>
      <c r="H16" s="85">
        <v>348</v>
      </c>
      <c r="I16" s="85">
        <v>1660</v>
      </c>
      <c r="J16" s="86">
        <v>431</v>
      </c>
      <c r="K16" s="86">
        <v>1229</v>
      </c>
      <c r="L16" s="85">
        <v>37</v>
      </c>
      <c r="M16" s="85">
        <v>13318</v>
      </c>
      <c r="N16" s="86">
        <v>3472</v>
      </c>
      <c r="O16" s="86">
        <v>9846</v>
      </c>
      <c r="P16" s="85">
        <v>299</v>
      </c>
      <c r="Q16" s="85">
        <v>22377</v>
      </c>
      <c r="R16" s="85">
        <v>4522</v>
      </c>
      <c r="S16" s="85">
        <v>17865</v>
      </c>
      <c r="T16" s="85">
        <v>669</v>
      </c>
      <c r="U16" s="85">
        <v>9861</v>
      </c>
      <c r="V16" s="85">
        <v>1671</v>
      </c>
      <c r="W16" s="85">
        <v>8190</v>
      </c>
      <c r="X16" s="85">
        <v>542</v>
      </c>
    </row>
    <row r="17" spans="1:24" ht="15">
      <c r="A17" s="117">
        <v>2011</v>
      </c>
      <c r="B17" s="85">
        <v>61861</v>
      </c>
      <c r="C17" s="85">
        <v>12279</v>
      </c>
      <c r="D17" s="85">
        <v>1791</v>
      </c>
      <c r="E17" s="85">
        <v>13180</v>
      </c>
      <c r="F17" s="85">
        <v>1754</v>
      </c>
      <c r="G17" s="85">
        <v>11426</v>
      </c>
      <c r="H17" s="85">
        <v>410</v>
      </c>
      <c r="I17" s="85">
        <v>1740</v>
      </c>
      <c r="J17" s="85">
        <v>480</v>
      </c>
      <c r="K17" s="85">
        <v>1260</v>
      </c>
      <c r="L17" s="85">
        <v>32</v>
      </c>
      <c r="M17" s="85">
        <v>13855</v>
      </c>
      <c r="N17" s="85">
        <v>3669</v>
      </c>
      <c r="O17" s="85">
        <v>10186</v>
      </c>
      <c r="P17" s="85">
        <v>265</v>
      </c>
      <c r="Q17" s="85">
        <v>22622</v>
      </c>
      <c r="R17" s="85">
        <v>4365</v>
      </c>
      <c r="S17" s="85">
        <v>18257</v>
      </c>
      <c r="T17" s="85">
        <v>594</v>
      </c>
      <c r="U17" s="85">
        <v>10108</v>
      </c>
      <c r="V17" s="85">
        <v>1655</v>
      </c>
      <c r="W17" s="85">
        <v>8453</v>
      </c>
      <c r="X17" s="85">
        <v>490</v>
      </c>
    </row>
    <row r="18" spans="1:24" ht="15">
      <c r="A18" s="117">
        <v>2012</v>
      </c>
      <c r="B18" s="85">
        <v>61632</v>
      </c>
      <c r="C18" s="85">
        <v>11238</v>
      </c>
      <c r="D18" s="85">
        <v>2252</v>
      </c>
      <c r="E18" s="85">
        <v>13902</v>
      </c>
      <c r="F18" s="85">
        <v>2014</v>
      </c>
      <c r="G18" s="85">
        <v>11888</v>
      </c>
      <c r="H18" s="85">
        <v>467</v>
      </c>
      <c r="I18" s="85">
        <v>1857</v>
      </c>
      <c r="J18" s="85">
        <v>601</v>
      </c>
      <c r="K18" s="85">
        <v>1256</v>
      </c>
      <c r="L18" s="85">
        <v>47</v>
      </c>
      <c r="M18" s="85">
        <v>14723</v>
      </c>
      <c r="N18" s="85">
        <v>3984</v>
      </c>
      <c r="O18" s="85">
        <v>10739</v>
      </c>
      <c r="P18" s="85">
        <v>293</v>
      </c>
      <c r="Q18" s="85">
        <v>21761</v>
      </c>
      <c r="R18" s="85">
        <v>3882</v>
      </c>
      <c r="S18" s="85">
        <v>17879</v>
      </c>
      <c r="T18" s="85">
        <v>949</v>
      </c>
      <c r="U18" s="85">
        <v>9389</v>
      </c>
      <c r="V18" s="85">
        <v>757</v>
      </c>
      <c r="W18" s="85">
        <v>8632</v>
      </c>
      <c r="X18" s="85">
        <v>496</v>
      </c>
    </row>
    <row r="19" spans="1:24" ht="15">
      <c r="A19" s="117">
        <v>2013</v>
      </c>
      <c r="B19" s="85">
        <v>63524</v>
      </c>
      <c r="C19" s="85">
        <v>11399</v>
      </c>
      <c r="D19" s="85">
        <v>2452</v>
      </c>
      <c r="E19" s="85">
        <v>14126</v>
      </c>
      <c r="F19" s="85">
        <v>2092</v>
      </c>
      <c r="G19" s="85">
        <v>12034</v>
      </c>
      <c r="H19" s="85">
        <v>493</v>
      </c>
      <c r="I19" s="85">
        <v>2040</v>
      </c>
      <c r="J19" s="85">
        <v>585</v>
      </c>
      <c r="K19" s="85">
        <v>1455</v>
      </c>
      <c r="L19" s="85">
        <v>55</v>
      </c>
      <c r="M19" s="85">
        <v>15482</v>
      </c>
      <c r="N19" s="85">
        <v>3839</v>
      </c>
      <c r="O19" s="85">
        <v>11643</v>
      </c>
      <c r="P19" s="85">
        <v>283</v>
      </c>
      <c r="Q19" s="85">
        <v>22205</v>
      </c>
      <c r="R19" s="85">
        <v>3893</v>
      </c>
      <c r="S19" s="85">
        <v>18312</v>
      </c>
      <c r="T19" s="85">
        <v>1065</v>
      </c>
      <c r="U19" s="85">
        <v>9671</v>
      </c>
      <c r="V19" s="85">
        <v>990</v>
      </c>
      <c r="W19" s="85">
        <v>8681</v>
      </c>
      <c r="X19" s="85">
        <v>556</v>
      </c>
    </row>
    <row r="20" spans="1:24" ht="15">
      <c r="A20" s="117">
        <v>2014</v>
      </c>
      <c r="B20" s="85">
        <v>63281</v>
      </c>
      <c r="C20" s="85">
        <v>12157</v>
      </c>
      <c r="D20" s="85">
        <v>2428</v>
      </c>
      <c r="E20" s="119">
        <v>14493</v>
      </c>
      <c r="F20" s="119">
        <v>2494</v>
      </c>
      <c r="G20" s="119">
        <v>11999</v>
      </c>
      <c r="H20" s="85">
        <v>427</v>
      </c>
      <c r="I20" s="119">
        <v>2069</v>
      </c>
      <c r="J20" s="119">
        <v>691</v>
      </c>
      <c r="K20" s="119">
        <v>1378</v>
      </c>
      <c r="L20" s="119">
        <v>39</v>
      </c>
      <c r="M20" s="120">
        <v>15676</v>
      </c>
      <c r="N20" s="120">
        <v>3797</v>
      </c>
      <c r="O20" s="120">
        <v>11879</v>
      </c>
      <c r="P20" s="120">
        <v>375</v>
      </c>
      <c r="Q20" s="120">
        <v>21470</v>
      </c>
      <c r="R20" s="120">
        <v>4294</v>
      </c>
      <c r="S20" s="120">
        <v>17176</v>
      </c>
      <c r="T20" s="120">
        <v>1023</v>
      </c>
      <c r="U20" s="121">
        <v>9573</v>
      </c>
      <c r="V20" s="121">
        <v>881</v>
      </c>
      <c r="W20" s="121">
        <v>8692</v>
      </c>
      <c r="X20" s="121">
        <v>564</v>
      </c>
    </row>
    <row r="21" spans="1:24" ht="15">
      <c r="A21" s="117">
        <v>2015</v>
      </c>
      <c r="B21" s="85">
        <v>61803</v>
      </c>
      <c r="C21" s="85">
        <v>12697</v>
      </c>
      <c r="D21" s="85">
        <v>2475</v>
      </c>
      <c r="E21" s="85">
        <v>13933</v>
      </c>
      <c r="F21" s="85">
        <v>1987</v>
      </c>
      <c r="G21" s="85">
        <v>11946</v>
      </c>
      <c r="H21" s="85">
        <v>472</v>
      </c>
      <c r="I21" s="85">
        <v>1829</v>
      </c>
      <c r="J21" s="85">
        <v>516</v>
      </c>
      <c r="K21" s="85">
        <v>1313</v>
      </c>
      <c r="L21" s="85">
        <v>38</v>
      </c>
      <c r="M21" s="85">
        <v>14455</v>
      </c>
      <c r="N21" s="85">
        <v>3853</v>
      </c>
      <c r="O21" s="85">
        <v>10602</v>
      </c>
      <c r="P21" s="85">
        <v>401</v>
      </c>
      <c r="Q21" s="85">
        <v>21484</v>
      </c>
      <c r="R21" s="85">
        <v>5045</v>
      </c>
      <c r="S21" s="85">
        <v>16439</v>
      </c>
      <c r="T21" s="85">
        <v>1019</v>
      </c>
      <c r="U21" s="85">
        <v>10102</v>
      </c>
      <c r="V21" s="85">
        <v>1296</v>
      </c>
      <c r="W21" s="85">
        <v>8806</v>
      </c>
      <c r="X21" s="85">
        <v>545</v>
      </c>
    </row>
    <row r="22" spans="5:6" ht="15">
      <c r="E22" s="115"/>
      <c r="F22" s="115"/>
    </row>
    <row r="23" spans="1:5" ht="15">
      <c r="A23" s="84" t="s">
        <v>163</v>
      </c>
      <c r="E23" s="115"/>
    </row>
    <row r="24" ht="15">
      <c r="A24" s="84" t="s">
        <v>164</v>
      </c>
    </row>
    <row r="25" ht="15">
      <c r="A25" s="84" t="s">
        <v>237</v>
      </c>
    </row>
    <row r="26" ht="15">
      <c r="A26" s="84" t="s">
        <v>169</v>
      </c>
    </row>
    <row r="29" ht="15">
      <c r="A29" s="122" t="s">
        <v>166</v>
      </c>
    </row>
    <row r="30" ht="15">
      <c r="A30" s="84" t="s">
        <v>165</v>
      </c>
    </row>
    <row r="31" ht="15">
      <c r="A31" s="84" t="s">
        <v>167</v>
      </c>
    </row>
    <row r="32" ht="15">
      <c r="A32" s="84" t="s">
        <v>168</v>
      </c>
    </row>
    <row r="33" ht="15">
      <c r="A33" s="84" t="s">
        <v>234</v>
      </c>
    </row>
    <row r="36" ht="15">
      <c r="A36" s="123" t="s">
        <v>151</v>
      </c>
    </row>
  </sheetData>
  <sheetProtection/>
  <mergeCells count="7">
    <mergeCell ref="Q5:T5"/>
    <mergeCell ref="U5:X5"/>
    <mergeCell ref="B5:D5"/>
    <mergeCell ref="A5:A6"/>
    <mergeCell ref="I5:L5"/>
    <mergeCell ref="E5:H5"/>
    <mergeCell ref="M5:P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5.57421875" style="12" customWidth="1"/>
    <col min="2" max="2" width="6.8515625" style="12" bestFit="1" customWidth="1"/>
    <col min="3" max="16384" width="11.421875" style="12" customWidth="1"/>
  </cols>
  <sheetData>
    <row r="1" ht="15.75">
      <c r="A1" s="151" t="s">
        <v>256</v>
      </c>
    </row>
    <row r="3" spans="1:13" ht="15">
      <c r="A3" s="114" t="s">
        <v>251</v>
      </c>
      <c r="B3" s="114"/>
      <c r="C3" s="114">
        <v>2005</v>
      </c>
      <c r="D3" s="114">
        <v>2006</v>
      </c>
      <c r="E3" s="114">
        <v>2007</v>
      </c>
      <c r="F3" s="114">
        <v>2008</v>
      </c>
      <c r="G3" s="114">
        <v>2009</v>
      </c>
      <c r="H3" s="114">
        <v>2010</v>
      </c>
      <c r="I3" s="114">
        <v>2011</v>
      </c>
      <c r="J3" s="114">
        <v>2012</v>
      </c>
      <c r="K3" s="114">
        <v>2013</v>
      </c>
      <c r="L3" s="114">
        <v>2014</v>
      </c>
      <c r="M3" s="114">
        <v>2015</v>
      </c>
    </row>
    <row r="4" spans="1:13" ht="15">
      <c r="A4" s="175" t="s">
        <v>5</v>
      </c>
      <c r="B4" s="17" t="s">
        <v>119</v>
      </c>
      <c r="C4" s="19">
        <v>6893</v>
      </c>
      <c r="D4" s="19">
        <v>7279</v>
      </c>
      <c r="E4" s="19">
        <v>7469</v>
      </c>
      <c r="F4" s="19">
        <v>7986</v>
      </c>
      <c r="G4" s="19">
        <v>7773</v>
      </c>
      <c r="H4" s="19">
        <v>7419</v>
      </c>
      <c r="I4" s="19">
        <v>7249</v>
      </c>
      <c r="J4" s="19">
        <v>6981</v>
      </c>
      <c r="K4" s="19">
        <v>6490</v>
      </c>
      <c r="L4" s="149">
        <v>6126</v>
      </c>
      <c r="M4" s="19">
        <v>5793</v>
      </c>
    </row>
    <row r="5" spans="1:13" ht="15">
      <c r="A5" s="176"/>
      <c r="B5" s="17" t="s">
        <v>120</v>
      </c>
      <c r="C5" s="19">
        <v>1967</v>
      </c>
      <c r="D5" s="19">
        <v>1960</v>
      </c>
      <c r="E5" s="19">
        <v>1830</v>
      </c>
      <c r="F5" s="19">
        <v>1981</v>
      </c>
      <c r="G5" s="19">
        <v>1657</v>
      </c>
      <c r="H5" s="19">
        <v>1377</v>
      </c>
      <c r="I5" s="19">
        <v>1417</v>
      </c>
      <c r="J5" s="19">
        <v>1432</v>
      </c>
      <c r="K5" s="19">
        <v>1382</v>
      </c>
      <c r="L5" s="119">
        <v>1234</v>
      </c>
      <c r="M5" s="19">
        <v>1313</v>
      </c>
    </row>
    <row r="6" spans="1:13" ht="15">
      <c r="A6" s="176"/>
      <c r="B6" s="17" t="s">
        <v>121</v>
      </c>
      <c r="C6" s="17"/>
      <c r="D6" s="17"/>
      <c r="E6" s="17"/>
      <c r="F6" s="17"/>
      <c r="G6" s="17"/>
      <c r="H6" s="17"/>
      <c r="I6" s="19">
        <v>5832</v>
      </c>
      <c r="J6" s="19">
        <v>5549</v>
      </c>
      <c r="K6" s="19">
        <v>5108</v>
      </c>
      <c r="L6" s="119">
        <v>4892</v>
      </c>
      <c r="M6" s="19">
        <v>4480</v>
      </c>
    </row>
    <row r="7" spans="1:13" ht="15">
      <c r="A7" s="177"/>
      <c r="B7" s="17" t="s">
        <v>122</v>
      </c>
      <c r="C7" s="17">
        <v>636</v>
      </c>
      <c r="D7" s="17">
        <v>639</v>
      </c>
      <c r="E7" s="17">
        <v>540</v>
      </c>
      <c r="F7" s="17">
        <v>600</v>
      </c>
      <c r="G7" s="17">
        <v>551</v>
      </c>
      <c r="H7" s="17">
        <v>533</v>
      </c>
      <c r="I7" s="19">
        <v>546</v>
      </c>
      <c r="J7" s="17">
        <v>587</v>
      </c>
      <c r="K7" s="17">
        <v>571</v>
      </c>
      <c r="L7" s="119">
        <v>572</v>
      </c>
      <c r="M7" s="17">
        <v>534</v>
      </c>
    </row>
    <row r="8" spans="1:13" ht="15">
      <c r="A8" s="178" t="s">
        <v>123</v>
      </c>
      <c r="B8" s="17" t="s">
        <v>119</v>
      </c>
      <c r="C8" s="17"/>
      <c r="D8" s="17"/>
      <c r="E8" s="17"/>
      <c r="F8" s="17"/>
      <c r="G8" s="17"/>
      <c r="H8" s="17"/>
      <c r="I8" s="19">
        <v>1027</v>
      </c>
      <c r="J8" s="17">
        <v>924</v>
      </c>
      <c r="K8" s="17">
        <v>786</v>
      </c>
      <c r="L8" s="146">
        <v>672</v>
      </c>
      <c r="M8" s="17">
        <v>577</v>
      </c>
    </row>
    <row r="9" spans="1:13" ht="15">
      <c r="A9" s="179"/>
      <c r="B9" s="17" t="s">
        <v>120</v>
      </c>
      <c r="C9" s="17"/>
      <c r="D9" s="17"/>
      <c r="E9" s="17"/>
      <c r="F9" s="17"/>
      <c r="G9" s="17"/>
      <c r="H9" s="17"/>
      <c r="I9" s="19">
        <v>204</v>
      </c>
      <c r="J9" s="17">
        <v>187</v>
      </c>
      <c r="K9" s="17">
        <v>177</v>
      </c>
      <c r="L9" s="146">
        <v>161</v>
      </c>
      <c r="M9" s="17">
        <v>148</v>
      </c>
    </row>
    <row r="10" spans="1:13" ht="15">
      <c r="A10" s="179"/>
      <c r="B10" s="17" t="s">
        <v>121</v>
      </c>
      <c r="C10" s="17"/>
      <c r="D10" s="17"/>
      <c r="E10" s="17"/>
      <c r="F10" s="17"/>
      <c r="G10" s="17"/>
      <c r="H10" s="17"/>
      <c r="I10" s="19">
        <v>823</v>
      </c>
      <c r="J10" s="17">
        <v>737</v>
      </c>
      <c r="K10" s="17">
        <v>609</v>
      </c>
      <c r="L10" s="146">
        <v>511</v>
      </c>
      <c r="M10" s="17">
        <v>429</v>
      </c>
    </row>
    <row r="11" spans="1:13" ht="15">
      <c r="A11" s="180"/>
      <c r="B11" s="17" t="s">
        <v>122</v>
      </c>
      <c r="C11" s="17"/>
      <c r="D11" s="17"/>
      <c r="E11" s="17"/>
      <c r="F11" s="17"/>
      <c r="G11" s="17"/>
      <c r="H11" s="17"/>
      <c r="I11" s="19">
        <v>105</v>
      </c>
      <c r="J11" s="17">
        <v>118</v>
      </c>
      <c r="K11" s="17">
        <v>146</v>
      </c>
      <c r="L11" s="146">
        <v>125</v>
      </c>
      <c r="M11" s="17">
        <v>90</v>
      </c>
    </row>
    <row r="12" spans="1:13" ht="15">
      <c r="A12" s="178" t="s">
        <v>124</v>
      </c>
      <c r="B12" s="17" t="s">
        <v>119</v>
      </c>
      <c r="C12" s="17"/>
      <c r="D12" s="17"/>
      <c r="E12" s="17"/>
      <c r="F12" s="17"/>
      <c r="G12" s="17"/>
      <c r="H12" s="17"/>
      <c r="I12" s="17"/>
      <c r="J12" s="17" t="s">
        <v>60</v>
      </c>
      <c r="K12" s="17" t="s">
        <v>60</v>
      </c>
      <c r="L12" s="147" t="s">
        <v>60</v>
      </c>
      <c r="M12" s="17">
        <v>9</v>
      </c>
    </row>
    <row r="13" spans="1:13" ht="15">
      <c r="A13" s="179"/>
      <c r="B13" s="17" t="s">
        <v>120</v>
      </c>
      <c r="C13" s="17"/>
      <c r="D13" s="17"/>
      <c r="E13" s="17"/>
      <c r="F13" s="17"/>
      <c r="G13" s="17"/>
      <c r="H13" s="17"/>
      <c r="I13" s="17"/>
      <c r="J13" s="17" t="s">
        <v>60</v>
      </c>
      <c r="K13" s="17" t="s">
        <v>60</v>
      </c>
      <c r="L13" s="147" t="s">
        <v>60</v>
      </c>
      <c r="M13" s="17">
        <v>9</v>
      </c>
    </row>
    <row r="14" spans="1:13" ht="15">
      <c r="A14" s="179"/>
      <c r="B14" s="17" t="s">
        <v>121</v>
      </c>
      <c r="C14" s="17"/>
      <c r="D14" s="17"/>
      <c r="E14" s="17"/>
      <c r="F14" s="17"/>
      <c r="G14" s="17"/>
      <c r="H14" s="17"/>
      <c r="I14" s="17"/>
      <c r="J14" s="17" t="s">
        <v>60</v>
      </c>
      <c r="K14" s="17" t="s">
        <v>60</v>
      </c>
      <c r="L14" s="147" t="s">
        <v>60</v>
      </c>
      <c r="M14" s="17" t="s">
        <v>60</v>
      </c>
    </row>
    <row r="15" spans="1:13" ht="15">
      <c r="A15" s="180"/>
      <c r="B15" s="17" t="s">
        <v>122</v>
      </c>
      <c r="C15" s="17"/>
      <c r="D15" s="17"/>
      <c r="E15" s="17"/>
      <c r="F15" s="17"/>
      <c r="G15" s="17"/>
      <c r="H15" s="17"/>
      <c r="I15" s="17"/>
      <c r="J15" s="17" t="s">
        <v>60</v>
      </c>
      <c r="K15" s="17" t="s">
        <v>60</v>
      </c>
      <c r="L15" s="147" t="s">
        <v>60</v>
      </c>
      <c r="M15" s="17" t="s">
        <v>60</v>
      </c>
    </row>
    <row r="16" spans="1:13" ht="15">
      <c r="A16" s="178" t="s">
        <v>127</v>
      </c>
      <c r="B16" s="17" t="s">
        <v>119</v>
      </c>
      <c r="C16" s="17"/>
      <c r="D16" s="17"/>
      <c r="E16" s="17"/>
      <c r="F16" s="17"/>
      <c r="G16" s="17"/>
      <c r="H16" s="17"/>
      <c r="I16" s="17">
        <v>1088</v>
      </c>
      <c r="J16" s="19">
        <v>1119</v>
      </c>
      <c r="K16" s="19">
        <v>1051</v>
      </c>
      <c r="L16" s="147">
        <v>1054</v>
      </c>
      <c r="M16" s="19">
        <v>1056</v>
      </c>
    </row>
    <row r="17" spans="1:13" ht="15">
      <c r="A17" s="179"/>
      <c r="B17" s="17" t="s">
        <v>120</v>
      </c>
      <c r="C17" s="17"/>
      <c r="D17" s="17"/>
      <c r="E17" s="17"/>
      <c r="F17" s="17"/>
      <c r="G17" s="17"/>
      <c r="H17" s="17"/>
      <c r="I17" s="17">
        <v>190</v>
      </c>
      <c r="J17" s="17">
        <v>202</v>
      </c>
      <c r="K17" s="17">
        <v>201</v>
      </c>
      <c r="L17" s="147">
        <v>201</v>
      </c>
      <c r="M17" s="17">
        <v>219</v>
      </c>
    </row>
    <row r="18" spans="1:13" ht="15">
      <c r="A18" s="179"/>
      <c r="B18" s="17" t="s">
        <v>121</v>
      </c>
      <c r="C18" s="17"/>
      <c r="D18" s="17"/>
      <c r="E18" s="17"/>
      <c r="F18" s="17"/>
      <c r="G18" s="17"/>
      <c r="H18" s="17"/>
      <c r="I18" s="17">
        <v>898</v>
      </c>
      <c r="J18" s="17">
        <v>917</v>
      </c>
      <c r="K18" s="17">
        <v>850</v>
      </c>
      <c r="L18" s="147">
        <v>853</v>
      </c>
      <c r="M18" s="17">
        <v>837</v>
      </c>
    </row>
    <row r="19" spans="1:13" ht="15">
      <c r="A19" s="180"/>
      <c r="B19" s="17" t="s">
        <v>122</v>
      </c>
      <c r="C19" s="17"/>
      <c r="D19" s="17"/>
      <c r="E19" s="17"/>
      <c r="F19" s="17"/>
      <c r="G19" s="17"/>
      <c r="H19" s="17"/>
      <c r="I19" s="17">
        <v>61</v>
      </c>
      <c r="J19" s="17">
        <v>104</v>
      </c>
      <c r="K19" s="17">
        <v>100</v>
      </c>
      <c r="L19" s="147">
        <v>78</v>
      </c>
      <c r="M19" s="17">
        <v>97</v>
      </c>
    </row>
    <row r="20" spans="1:13" ht="15">
      <c r="A20" s="178" t="s">
        <v>132</v>
      </c>
      <c r="B20" s="17" t="s">
        <v>119</v>
      </c>
      <c r="C20" s="17"/>
      <c r="D20" s="17"/>
      <c r="E20" s="17"/>
      <c r="F20" s="17"/>
      <c r="G20" s="17"/>
      <c r="H20" s="17"/>
      <c r="I20" s="17">
        <v>416</v>
      </c>
      <c r="J20" s="17">
        <v>383</v>
      </c>
      <c r="K20" s="17">
        <v>470</v>
      </c>
      <c r="L20" s="148">
        <v>561</v>
      </c>
      <c r="M20" s="17">
        <v>606</v>
      </c>
    </row>
    <row r="21" spans="1:13" ht="15">
      <c r="A21" s="179"/>
      <c r="B21" s="17" t="s">
        <v>120</v>
      </c>
      <c r="C21" s="17"/>
      <c r="D21" s="17"/>
      <c r="E21" s="17"/>
      <c r="F21" s="17"/>
      <c r="G21" s="17"/>
      <c r="H21" s="17"/>
      <c r="I21" s="17">
        <v>81</v>
      </c>
      <c r="J21" s="17">
        <v>77</v>
      </c>
      <c r="K21" s="17">
        <v>137</v>
      </c>
      <c r="L21" s="148">
        <v>164</v>
      </c>
      <c r="M21" s="17">
        <v>190</v>
      </c>
    </row>
    <row r="22" spans="1:13" ht="15">
      <c r="A22" s="179"/>
      <c r="B22" s="17" t="s">
        <v>121</v>
      </c>
      <c r="C22" s="17"/>
      <c r="D22" s="17"/>
      <c r="E22" s="17"/>
      <c r="F22" s="17"/>
      <c r="G22" s="17"/>
      <c r="H22" s="17"/>
      <c r="I22" s="17">
        <v>335</v>
      </c>
      <c r="J22" s="17">
        <v>306</v>
      </c>
      <c r="K22" s="17">
        <v>333</v>
      </c>
      <c r="L22" s="148">
        <v>397</v>
      </c>
      <c r="M22" s="17">
        <v>416</v>
      </c>
    </row>
    <row r="23" spans="1:13" ht="15">
      <c r="A23" s="180"/>
      <c r="B23" s="17" t="s">
        <v>122</v>
      </c>
      <c r="C23" s="17"/>
      <c r="D23" s="17"/>
      <c r="E23" s="17"/>
      <c r="F23" s="17"/>
      <c r="G23" s="17"/>
      <c r="H23" s="17"/>
      <c r="I23" s="17">
        <v>43</v>
      </c>
      <c r="J23" s="17">
        <v>35</v>
      </c>
      <c r="K23" s="17">
        <v>35</v>
      </c>
      <c r="L23" s="148">
        <v>33</v>
      </c>
      <c r="M23" s="17">
        <v>35</v>
      </c>
    </row>
    <row r="24" spans="1:13" ht="15">
      <c r="A24" s="178" t="s">
        <v>126</v>
      </c>
      <c r="B24" s="17" t="s">
        <v>119</v>
      </c>
      <c r="C24" s="17"/>
      <c r="D24" s="17"/>
      <c r="E24" s="17"/>
      <c r="F24" s="17"/>
      <c r="G24" s="17"/>
      <c r="H24" s="17"/>
      <c r="I24" s="17">
        <v>4718</v>
      </c>
      <c r="J24" s="19">
        <v>4555</v>
      </c>
      <c r="K24" s="19">
        <v>4183</v>
      </c>
      <c r="L24" s="147">
        <v>3839</v>
      </c>
      <c r="M24" s="19">
        <v>3545</v>
      </c>
    </row>
    <row r="25" spans="1:13" ht="15">
      <c r="A25" s="179"/>
      <c r="B25" s="17" t="s">
        <v>120</v>
      </c>
      <c r="C25" s="17"/>
      <c r="D25" s="17"/>
      <c r="E25" s="17"/>
      <c r="F25" s="17"/>
      <c r="G25" s="17"/>
      <c r="H25" s="17"/>
      <c r="I25" s="17">
        <v>942</v>
      </c>
      <c r="J25" s="17">
        <v>966</v>
      </c>
      <c r="K25" s="17">
        <v>867</v>
      </c>
      <c r="L25" s="147">
        <v>708</v>
      </c>
      <c r="M25" s="17">
        <v>747</v>
      </c>
    </row>
    <row r="26" spans="1:13" ht="15">
      <c r="A26" s="179"/>
      <c r="B26" s="17" t="s">
        <v>121</v>
      </c>
      <c r="C26" s="17"/>
      <c r="D26" s="17"/>
      <c r="E26" s="17"/>
      <c r="F26" s="17"/>
      <c r="G26" s="17"/>
      <c r="H26" s="17"/>
      <c r="I26" s="17">
        <v>3776</v>
      </c>
      <c r="J26" s="19">
        <v>3589</v>
      </c>
      <c r="K26" s="19">
        <v>3316</v>
      </c>
      <c r="L26" s="147">
        <v>3131</v>
      </c>
      <c r="M26" s="19">
        <v>2798</v>
      </c>
    </row>
    <row r="27" spans="1:13" ht="15">
      <c r="A27" s="180"/>
      <c r="B27" s="17" t="s">
        <v>122</v>
      </c>
      <c r="C27" s="17"/>
      <c r="D27" s="17"/>
      <c r="E27" s="17"/>
      <c r="F27" s="17"/>
      <c r="G27" s="17"/>
      <c r="H27" s="17"/>
      <c r="I27" s="17">
        <v>337</v>
      </c>
      <c r="J27" s="17">
        <v>330</v>
      </c>
      <c r="K27" s="17">
        <v>290</v>
      </c>
      <c r="L27" s="147">
        <v>336</v>
      </c>
      <c r="M27" s="17">
        <v>312</v>
      </c>
    </row>
    <row r="30" spans="1:13" ht="15">
      <c r="A30" s="152" t="s">
        <v>252</v>
      </c>
      <c r="B30" s="102"/>
      <c r="C30" s="114">
        <v>2005</v>
      </c>
      <c r="D30" s="114">
        <v>2006</v>
      </c>
      <c r="E30" s="114">
        <v>2007</v>
      </c>
      <c r="F30" s="114">
        <v>2008</v>
      </c>
      <c r="G30" s="114">
        <v>2009</v>
      </c>
      <c r="H30" s="114">
        <v>2010</v>
      </c>
      <c r="I30" s="114">
        <v>2011</v>
      </c>
      <c r="J30" s="114">
        <v>2012</v>
      </c>
      <c r="K30" s="114">
        <v>2013</v>
      </c>
      <c r="L30" s="114">
        <v>2014</v>
      </c>
      <c r="M30" s="114">
        <v>2015</v>
      </c>
    </row>
    <row r="31" spans="1:13" ht="15">
      <c r="A31" s="175" t="s">
        <v>5</v>
      </c>
      <c r="B31" s="17" t="s">
        <v>119</v>
      </c>
      <c r="C31" s="17"/>
      <c r="D31" s="17"/>
      <c r="E31" s="17"/>
      <c r="F31" s="17"/>
      <c r="G31" s="17"/>
      <c r="H31" s="17"/>
      <c r="I31" s="17"/>
      <c r="J31" s="19">
        <v>606</v>
      </c>
      <c r="K31" s="17">
        <v>755</v>
      </c>
      <c r="L31" s="149">
        <v>800</v>
      </c>
      <c r="M31" s="17">
        <v>988</v>
      </c>
    </row>
    <row r="32" spans="1:13" ht="15">
      <c r="A32" s="176"/>
      <c r="B32" s="17" t="s">
        <v>120</v>
      </c>
      <c r="C32" s="17"/>
      <c r="D32" s="17"/>
      <c r="E32" s="17"/>
      <c r="F32" s="17"/>
      <c r="G32" s="17"/>
      <c r="H32" s="17"/>
      <c r="I32" s="17"/>
      <c r="J32" s="19">
        <v>171</v>
      </c>
      <c r="K32" s="17">
        <v>210</v>
      </c>
      <c r="L32" s="119">
        <v>209</v>
      </c>
      <c r="M32" s="17">
        <v>376</v>
      </c>
    </row>
    <row r="33" spans="1:13" ht="15">
      <c r="A33" s="176"/>
      <c r="B33" s="17" t="s">
        <v>121</v>
      </c>
      <c r="C33" s="17"/>
      <c r="D33" s="17"/>
      <c r="E33" s="17"/>
      <c r="F33" s="17"/>
      <c r="G33" s="17"/>
      <c r="H33" s="17"/>
      <c r="I33" s="17"/>
      <c r="J33" s="19">
        <v>435</v>
      </c>
      <c r="K33" s="17">
        <v>545</v>
      </c>
      <c r="L33" s="150">
        <v>591</v>
      </c>
      <c r="M33" s="17">
        <v>612</v>
      </c>
    </row>
    <row r="34" spans="1:13" ht="15">
      <c r="A34" s="177"/>
      <c r="B34" s="17" t="s">
        <v>122</v>
      </c>
      <c r="C34" s="17"/>
      <c r="D34" s="17"/>
      <c r="E34" s="17"/>
      <c r="F34" s="17"/>
      <c r="G34" s="17"/>
      <c r="H34" s="17"/>
      <c r="I34" s="17"/>
      <c r="J34" s="17">
        <v>18</v>
      </c>
      <c r="K34" s="17">
        <v>27</v>
      </c>
      <c r="L34" s="119">
        <v>41</v>
      </c>
      <c r="M34" s="17">
        <v>108</v>
      </c>
    </row>
    <row r="35" spans="1:13" ht="15">
      <c r="A35" s="178" t="s">
        <v>123</v>
      </c>
      <c r="B35" s="17" t="s">
        <v>119</v>
      </c>
      <c r="C35" s="17"/>
      <c r="D35" s="17"/>
      <c r="E35" s="17"/>
      <c r="F35" s="17"/>
      <c r="G35" s="17"/>
      <c r="H35" s="17"/>
      <c r="I35" s="17"/>
      <c r="J35" s="17">
        <v>147</v>
      </c>
      <c r="K35" s="17">
        <v>178</v>
      </c>
      <c r="L35" s="146">
        <v>177</v>
      </c>
      <c r="M35" s="17">
        <v>171</v>
      </c>
    </row>
    <row r="36" spans="1:13" ht="15">
      <c r="A36" s="179"/>
      <c r="B36" s="17" t="s">
        <v>120</v>
      </c>
      <c r="C36" s="17"/>
      <c r="D36" s="17"/>
      <c r="E36" s="17"/>
      <c r="F36" s="17"/>
      <c r="G36" s="17"/>
      <c r="H36" s="17"/>
      <c r="I36" s="17"/>
      <c r="J36" s="17">
        <v>30</v>
      </c>
      <c r="K36" s="17">
        <v>41</v>
      </c>
      <c r="L36" s="146">
        <v>29</v>
      </c>
      <c r="M36" s="17">
        <v>48</v>
      </c>
    </row>
    <row r="37" spans="1:13" ht="15">
      <c r="A37" s="179"/>
      <c r="B37" s="17" t="s">
        <v>121</v>
      </c>
      <c r="C37" s="17"/>
      <c r="D37" s="17"/>
      <c r="E37" s="17"/>
      <c r="F37" s="17"/>
      <c r="G37" s="17"/>
      <c r="H37" s="17"/>
      <c r="I37" s="17"/>
      <c r="J37" s="17">
        <v>117</v>
      </c>
      <c r="K37" s="17">
        <v>137</v>
      </c>
      <c r="L37" s="146">
        <v>148</v>
      </c>
      <c r="M37" s="17">
        <v>123</v>
      </c>
    </row>
    <row r="38" spans="1:13" ht="15">
      <c r="A38" s="180"/>
      <c r="B38" s="17" t="s">
        <v>122</v>
      </c>
      <c r="C38" s="17"/>
      <c r="D38" s="17"/>
      <c r="E38" s="17"/>
      <c r="F38" s="17"/>
      <c r="G38" s="17"/>
      <c r="H38" s="17"/>
      <c r="I38" s="17"/>
      <c r="J38" s="17">
        <v>8</v>
      </c>
      <c r="K38" s="17">
        <v>14</v>
      </c>
      <c r="L38" s="146">
        <v>16</v>
      </c>
      <c r="M38" s="17">
        <v>15</v>
      </c>
    </row>
    <row r="39" spans="1:13" ht="15">
      <c r="A39" s="178" t="s">
        <v>124</v>
      </c>
      <c r="B39" s="17" t="s">
        <v>119</v>
      </c>
      <c r="C39" s="17"/>
      <c r="D39" s="17"/>
      <c r="E39" s="17"/>
      <c r="F39" s="17"/>
      <c r="G39" s="17"/>
      <c r="H39" s="17"/>
      <c r="I39" s="17"/>
      <c r="J39" s="17" t="s">
        <v>60</v>
      </c>
      <c r="K39" s="17" t="s">
        <v>60</v>
      </c>
      <c r="L39" s="147" t="s">
        <v>60</v>
      </c>
      <c r="M39" s="17" t="s">
        <v>60</v>
      </c>
    </row>
    <row r="40" spans="1:13" ht="15">
      <c r="A40" s="179"/>
      <c r="B40" s="17" t="s">
        <v>120</v>
      </c>
      <c r="C40" s="17"/>
      <c r="D40" s="17"/>
      <c r="E40" s="17"/>
      <c r="F40" s="17"/>
      <c r="G40" s="17"/>
      <c r="H40" s="17"/>
      <c r="I40" s="17"/>
      <c r="J40" s="17" t="s">
        <v>60</v>
      </c>
      <c r="K40" s="17" t="s">
        <v>60</v>
      </c>
      <c r="L40" s="147" t="s">
        <v>60</v>
      </c>
      <c r="M40" s="17" t="s">
        <v>60</v>
      </c>
    </row>
    <row r="41" spans="1:13" ht="15">
      <c r="A41" s="179"/>
      <c r="B41" s="17" t="s">
        <v>121</v>
      </c>
      <c r="C41" s="17"/>
      <c r="D41" s="17"/>
      <c r="E41" s="17"/>
      <c r="F41" s="17"/>
      <c r="G41" s="17"/>
      <c r="H41" s="17"/>
      <c r="I41" s="17"/>
      <c r="J41" s="17" t="s">
        <v>60</v>
      </c>
      <c r="K41" s="17" t="s">
        <v>60</v>
      </c>
      <c r="L41" s="147" t="s">
        <v>60</v>
      </c>
      <c r="M41" s="17" t="s">
        <v>60</v>
      </c>
    </row>
    <row r="42" spans="1:13" ht="15">
      <c r="A42" s="180"/>
      <c r="B42" s="17" t="s">
        <v>122</v>
      </c>
      <c r="C42" s="17"/>
      <c r="D42" s="17"/>
      <c r="E42" s="17"/>
      <c r="F42" s="17"/>
      <c r="G42" s="17"/>
      <c r="H42" s="17"/>
      <c r="I42" s="17"/>
      <c r="J42" s="17" t="s">
        <v>60</v>
      </c>
      <c r="K42" s="17" t="s">
        <v>60</v>
      </c>
      <c r="L42" s="147" t="s">
        <v>60</v>
      </c>
      <c r="M42" s="17" t="s">
        <v>60</v>
      </c>
    </row>
    <row r="43" spans="1:13" ht="15">
      <c r="A43" s="178" t="s">
        <v>127</v>
      </c>
      <c r="B43" s="17" t="s">
        <v>119</v>
      </c>
      <c r="C43" s="17"/>
      <c r="D43" s="17"/>
      <c r="E43" s="17"/>
      <c r="F43" s="17"/>
      <c r="G43" s="17"/>
      <c r="H43" s="17"/>
      <c r="I43" s="17"/>
      <c r="J43" s="19" t="s">
        <v>60</v>
      </c>
      <c r="K43" s="17" t="s">
        <v>60</v>
      </c>
      <c r="L43" s="147">
        <v>52</v>
      </c>
      <c r="M43" s="17">
        <v>93</v>
      </c>
    </row>
    <row r="44" spans="1:13" ht="15">
      <c r="A44" s="179"/>
      <c r="B44" s="17" t="s">
        <v>120</v>
      </c>
      <c r="C44" s="17"/>
      <c r="D44" s="17"/>
      <c r="E44" s="17"/>
      <c r="F44" s="17"/>
      <c r="G44" s="17"/>
      <c r="H44" s="17"/>
      <c r="I44" s="17"/>
      <c r="J44" s="17" t="s">
        <v>60</v>
      </c>
      <c r="K44" s="17" t="s">
        <v>60</v>
      </c>
      <c r="L44" s="147">
        <v>52</v>
      </c>
      <c r="M44" s="17">
        <v>48</v>
      </c>
    </row>
    <row r="45" spans="1:13" ht="15">
      <c r="A45" s="179"/>
      <c r="B45" s="17" t="s">
        <v>121</v>
      </c>
      <c r="C45" s="17"/>
      <c r="D45" s="17"/>
      <c r="E45" s="17"/>
      <c r="F45" s="17"/>
      <c r="G45" s="17"/>
      <c r="H45" s="17"/>
      <c r="I45" s="17"/>
      <c r="J45" s="17" t="s">
        <v>60</v>
      </c>
      <c r="K45" s="17" t="s">
        <v>60</v>
      </c>
      <c r="L45" s="147" t="s">
        <v>60</v>
      </c>
      <c r="M45" s="17">
        <v>45</v>
      </c>
    </row>
    <row r="46" spans="1:13" ht="15">
      <c r="A46" s="180"/>
      <c r="B46" s="17" t="s">
        <v>122</v>
      </c>
      <c r="C46" s="17"/>
      <c r="D46" s="17"/>
      <c r="E46" s="17"/>
      <c r="F46" s="17"/>
      <c r="G46" s="17"/>
      <c r="H46" s="17"/>
      <c r="I46" s="17"/>
      <c r="J46" s="17" t="s">
        <v>60</v>
      </c>
      <c r="K46" s="17" t="s">
        <v>60</v>
      </c>
      <c r="L46" s="147" t="s">
        <v>60</v>
      </c>
      <c r="M46" s="17" t="s">
        <v>60</v>
      </c>
    </row>
    <row r="47" spans="1:13" ht="15">
      <c r="A47" s="178" t="s">
        <v>132</v>
      </c>
      <c r="B47" s="17" t="s">
        <v>119</v>
      </c>
      <c r="C47" s="17"/>
      <c r="D47" s="17"/>
      <c r="E47" s="17"/>
      <c r="F47" s="17"/>
      <c r="G47" s="17"/>
      <c r="H47" s="17"/>
      <c r="I47" s="17"/>
      <c r="J47" s="19" t="s">
        <v>60</v>
      </c>
      <c r="K47" s="17" t="s">
        <v>60</v>
      </c>
      <c r="L47" s="147" t="s">
        <v>60</v>
      </c>
      <c r="M47" s="17" t="s">
        <v>60</v>
      </c>
    </row>
    <row r="48" spans="1:13" ht="15">
      <c r="A48" s="179"/>
      <c r="B48" s="17" t="s">
        <v>120</v>
      </c>
      <c r="C48" s="17"/>
      <c r="D48" s="17"/>
      <c r="E48" s="17"/>
      <c r="F48" s="17"/>
      <c r="G48" s="17"/>
      <c r="H48" s="17"/>
      <c r="I48" s="17"/>
      <c r="J48" s="17" t="s">
        <v>60</v>
      </c>
      <c r="K48" s="17" t="s">
        <v>60</v>
      </c>
      <c r="L48" s="147" t="s">
        <v>60</v>
      </c>
      <c r="M48" s="17" t="s">
        <v>60</v>
      </c>
    </row>
    <row r="49" spans="1:13" ht="15">
      <c r="A49" s="179"/>
      <c r="B49" s="17" t="s">
        <v>121</v>
      </c>
      <c r="C49" s="17"/>
      <c r="D49" s="17"/>
      <c r="E49" s="17"/>
      <c r="F49" s="17"/>
      <c r="G49" s="17"/>
      <c r="H49" s="17"/>
      <c r="I49" s="17"/>
      <c r="J49" s="19" t="s">
        <v>60</v>
      </c>
      <c r="K49" s="17" t="s">
        <v>60</v>
      </c>
      <c r="L49" s="147" t="s">
        <v>60</v>
      </c>
      <c r="M49" s="17" t="s">
        <v>60</v>
      </c>
    </row>
    <row r="50" spans="1:13" ht="15">
      <c r="A50" s="180"/>
      <c r="B50" s="17" t="s">
        <v>122</v>
      </c>
      <c r="C50" s="17"/>
      <c r="D50" s="17"/>
      <c r="E50" s="17"/>
      <c r="F50" s="17"/>
      <c r="G50" s="17"/>
      <c r="H50" s="17"/>
      <c r="I50" s="17"/>
      <c r="J50" s="17" t="s">
        <v>60</v>
      </c>
      <c r="K50" s="17" t="s">
        <v>60</v>
      </c>
      <c r="L50" s="147" t="s">
        <v>60</v>
      </c>
      <c r="M50" s="17" t="s">
        <v>60</v>
      </c>
    </row>
    <row r="51" spans="1:13" ht="15">
      <c r="A51" s="178" t="s">
        <v>126</v>
      </c>
      <c r="B51" s="17" t="s">
        <v>119</v>
      </c>
      <c r="C51" s="17"/>
      <c r="D51" s="17"/>
      <c r="E51" s="17"/>
      <c r="F51" s="17"/>
      <c r="G51" s="17"/>
      <c r="H51" s="17"/>
      <c r="I51" s="17"/>
      <c r="J51" s="17">
        <v>459</v>
      </c>
      <c r="K51" s="17">
        <v>577</v>
      </c>
      <c r="L51" s="147">
        <v>571</v>
      </c>
      <c r="M51" s="17">
        <v>724</v>
      </c>
    </row>
    <row r="52" spans="1:13" ht="15">
      <c r="A52" s="179"/>
      <c r="B52" s="17" t="s">
        <v>120</v>
      </c>
      <c r="C52" s="17"/>
      <c r="D52" s="17"/>
      <c r="E52" s="17"/>
      <c r="F52" s="17"/>
      <c r="G52" s="17"/>
      <c r="H52" s="17"/>
      <c r="I52" s="17"/>
      <c r="J52" s="17">
        <v>141</v>
      </c>
      <c r="K52" s="17">
        <v>169</v>
      </c>
      <c r="L52" s="147">
        <v>128</v>
      </c>
      <c r="M52" s="17">
        <v>280</v>
      </c>
    </row>
    <row r="53" spans="1:13" ht="15">
      <c r="A53" s="179"/>
      <c r="B53" s="17" t="s">
        <v>121</v>
      </c>
      <c r="C53" s="17"/>
      <c r="D53" s="17"/>
      <c r="E53" s="17"/>
      <c r="F53" s="17"/>
      <c r="G53" s="17"/>
      <c r="H53" s="17"/>
      <c r="I53" s="17"/>
      <c r="J53" s="17">
        <v>318</v>
      </c>
      <c r="K53" s="17">
        <v>408</v>
      </c>
      <c r="L53" s="147">
        <v>443</v>
      </c>
      <c r="M53" s="17">
        <v>444</v>
      </c>
    </row>
    <row r="54" spans="1:13" ht="15">
      <c r="A54" s="180"/>
      <c r="B54" s="17" t="s">
        <v>122</v>
      </c>
      <c r="C54" s="17"/>
      <c r="D54" s="17"/>
      <c r="E54" s="17"/>
      <c r="F54" s="17"/>
      <c r="G54" s="17"/>
      <c r="H54" s="17"/>
      <c r="I54" s="17"/>
      <c r="J54" s="17">
        <v>10</v>
      </c>
      <c r="K54" s="17">
        <v>13</v>
      </c>
      <c r="L54" s="147">
        <v>25</v>
      </c>
      <c r="M54" s="17">
        <v>93</v>
      </c>
    </row>
    <row r="57" ht="15">
      <c r="A57" s="84" t="s">
        <v>163</v>
      </c>
    </row>
    <row r="58" ht="15">
      <c r="A58" s="84" t="s">
        <v>164</v>
      </c>
    </row>
    <row r="59" ht="15">
      <c r="A59" s="84" t="s">
        <v>237</v>
      </c>
    </row>
    <row r="60" ht="15">
      <c r="A60" s="84" t="s">
        <v>169</v>
      </c>
    </row>
    <row r="61" ht="15">
      <c r="A61" s="84"/>
    </row>
    <row r="62" ht="15">
      <c r="A62" s="84"/>
    </row>
    <row r="63" ht="15">
      <c r="A63" s="122" t="s">
        <v>166</v>
      </c>
    </row>
    <row r="64" ht="15">
      <c r="A64" s="84" t="s">
        <v>165</v>
      </c>
    </row>
    <row r="65" ht="15">
      <c r="A65" s="84" t="s">
        <v>167</v>
      </c>
    </row>
    <row r="66" ht="15">
      <c r="A66" s="84" t="s">
        <v>168</v>
      </c>
    </row>
    <row r="67" ht="15">
      <c r="A67" s="84" t="s">
        <v>234</v>
      </c>
    </row>
    <row r="68" ht="15">
      <c r="A68" s="84"/>
    </row>
    <row r="69" ht="15">
      <c r="A69" s="84"/>
    </row>
    <row r="70" ht="15">
      <c r="A70" s="123" t="s">
        <v>151</v>
      </c>
    </row>
  </sheetData>
  <sheetProtection/>
  <mergeCells count="12">
    <mergeCell ref="A51:A54"/>
    <mergeCell ref="A24:A27"/>
    <mergeCell ref="A31:A34"/>
    <mergeCell ref="A35:A38"/>
    <mergeCell ref="A39:A42"/>
    <mergeCell ref="A43:A46"/>
    <mergeCell ref="A4:A7"/>
    <mergeCell ref="A8:A11"/>
    <mergeCell ref="A12:A15"/>
    <mergeCell ref="A16:A19"/>
    <mergeCell ref="A20:A23"/>
    <mergeCell ref="A47:A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CyT Tucumán</dc:title>
  <dc:subject/>
  <dc:creator>SIDETEC</dc:creator>
  <cp:keywords/>
  <dc:description/>
  <cp:lastModifiedBy>Pablo - SIDETEC</cp:lastModifiedBy>
  <dcterms:created xsi:type="dcterms:W3CDTF">2018-06-07T13:33:37Z</dcterms:created>
  <dcterms:modified xsi:type="dcterms:W3CDTF">2018-07-18T17:01:55Z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